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6\"/>
    </mc:Choice>
  </mc:AlternateContent>
  <xr:revisionPtr revIDLastSave="0" documentId="13_ncr:1_{B4584FAC-05A5-46A8-B966-E0A1B621E074}" xr6:coauthVersionLast="47" xr6:coauthVersionMax="47" xr10:uidLastSave="{00000000-0000-0000-0000-000000000000}"/>
  <bookViews>
    <workbookView xWindow="-108" yWindow="-108" windowWidth="23256" windowHeight="12456" activeTab="4" xr2:uid="{ECC428F5-FDFC-4764-B957-87D553B717AF}"/>
  </bookViews>
  <sheets>
    <sheet name="Metales Pesados 2026" sheetId="1" r:id="rId1"/>
    <sheet name="Resumen" sheetId="3" r:id="rId2"/>
    <sheet name="Trimestral" sheetId="4" r:id="rId3"/>
    <sheet name="Reporte de Avance" sheetId="5" r:id="rId4"/>
    <sheet name="Reporte UE 400" sheetId="6" r:id="rId5"/>
    <sheet name="Meta_2026" sheetId="7" r:id="rId6"/>
    <sheet name="Grafico" sheetId="2" state="hidden" r:id="rId7"/>
  </sheets>
  <definedNames>
    <definedName name="_xlnm._FilterDatabase" localSheetId="0" hidden="1">'Metales Pesados 2026'!$A$6:$I$499</definedName>
    <definedName name="_xlnm._FilterDatabase" localSheetId="1" hidden="1">Resumen!$A$6:$I$499</definedName>
  </definedNames>
  <calcPr calcId="191029"/>
  <pivotCaches>
    <pivotCache cacheId="49" r:id="rId8"/>
    <pivotCache cacheId="5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54" i="1" l="1"/>
  <c r="AW447" i="1"/>
  <c r="AW442" i="1"/>
  <c r="AW435" i="1"/>
  <c r="AW423" i="1"/>
  <c r="AW411" i="1"/>
  <c r="AW410" i="1"/>
  <c r="AW404" i="1"/>
  <c r="AW399" i="1"/>
  <c r="AW398" i="1"/>
  <c r="AW395" i="1"/>
  <c r="AW394" i="1"/>
  <c r="AW393" i="1"/>
  <c r="AW392" i="1"/>
  <c r="AW387" i="1"/>
  <c r="AW381" i="1"/>
  <c r="AW375" i="1"/>
  <c r="AW371" i="1"/>
  <c r="AW369" i="1"/>
  <c r="AW368" i="1"/>
  <c r="AW363" i="1"/>
  <c r="AW357" i="1"/>
  <c r="AW351" i="1"/>
  <c r="AW346" i="1"/>
  <c r="AW345" i="1"/>
  <c r="AW339" i="1"/>
  <c r="AW338" i="1"/>
  <c r="AW333" i="1"/>
  <c r="AW327" i="1"/>
  <c r="AW321" i="1"/>
  <c r="AW320" i="1"/>
  <c r="AW315" i="1"/>
  <c r="AW309" i="1"/>
  <c r="AW303" i="1"/>
  <c r="AW297" i="1"/>
  <c r="AW296" i="1"/>
  <c r="AW291" i="1"/>
  <c r="AW290" i="1"/>
  <c r="AW285" i="1"/>
  <c r="AW279" i="1"/>
  <c r="AW273" i="1"/>
  <c r="AW267" i="1"/>
  <c r="AW262" i="1"/>
  <c r="AW261" i="1"/>
  <c r="AW255" i="1"/>
  <c r="AW249" i="1"/>
  <c r="AW243" i="1"/>
  <c r="AW239" i="1"/>
  <c r="AW237" i="1"/>
  <c r="AW231" i="1"/>
  <c r="AW227" i="1"/>
  <c r="AW225" i="1"/>
  <c r="AW219" i="1"/>
  <c r="AW215" i="1"/>
  <c r="AW213" i="1"/>
  <c r="AW207" i="1"/>
  <c r="AW203" i="1"/>
  <c r="AW201" i="1"/>
  <c r="AW195" i="1"/>
  <c r="AW193" i="1"/>
  <c r="AW192" i="1"/>
  <c r="AW191" i="1"/>
  <c r="AW189" i="1"/>
  <c r="AW183" i="1"/>
  <c r="AW180" i="1"/>
  <c r="AW179" i="1"/>
  <c r="AW177" i="1"/>
  <c r="AW171" i="1"/>
  <c r="AW168" i="1"/>
  <c r="AW167" i="1"/>
  <c r="AW166" i="1"/>
  <c r="AW165" i="1"/>
  <c r="AW159" i="1"/>
  <c r="AW158" i="1"/>
  <c r="AW157" i="1"/>
  <c r="AW156" i="1"/>
  <c r="AW155" i="1"/>
  <c r="AW153" i="1"/>
  <c r="AW147" i="1"/>
  <c r="AW144" i="1"/>
  <c r="AW143" i="1"/>
  <c r="AW141" i="1"/>
  <c r="AW135" i="1"/>
  <c r="AW132" i="1"/>
  <c r="AW131" i="1"/>
  <c r="AW129" i="1"/>
  <c r="AW123" i="1"/>
  <c r="AW120" i="1"/>
  <c r="AW119" i="1"/>
  <c r="AW117" i="1"/>
  <c r="AW111" i="1"/>
  <c r="AW108" i="1"/>
  <c r="AW107" i="1"/>
  <c r="AW105" i="1"/>
  <c r="AW99" i="1"/>
  <c r="AW98" i="1"/>
  <c r="AW96" i="1"/>
  <c r="AW95" i="1"/>
  <c r="AW94" i="1"/>
  <c r="AW93" i="1"/>
  <c r="AW92" i="1"/>
  <c r="AW87" i="1"/>
  <c r="AW84" i="1"/>
  <c r="AW83" i="1"/>
  <c r="AW81" i="1"/>
  <c r="AW80" i="1"/>
  <c r="AW75" i="1"/>
  <c r="AW72" i="1"/>
  <c r="AW71" i="1"/>
  <c r="AW69" i="1"/>
  <c r="AW63" i="1"/>
  <c r="AW60" i="1"/>
  <c r="AW59" i="1"/>
  <c r="AW57" i="1"/>
  <c r="AW51" i="1"/>
  <c r="AW48" i="1"/>
  <c r="AW47" i="1"/>
  <c r="AW45" i="1"/>
  <c r="AW39" i="1"/>
  <c r="AW36" i="1"/>
  <c r="AW35" i="1"/>
  <c r="AW33" i="1"/>
  <c r="AW27" i="1"/>
  <c r="AW26" i="1"/>
  <c r="AW25" i="1"/>
  <c r="AW24" i="1"/>
  <c r="AW23" i="1"/>
  <c r="AW21" i="1"/>
  <c r="AW15" i="1"/>
  <c r="AW12" i="1"/>
  <c r="AW11" i="1"/>
  <c r="AW10" i="1"/>
  <c r="AW9" i="1"/>
  <c r="AJ453" i="1"/>
  <c r="AJ452" i="1"/>
  <c r="AJ450" i="1"/>
  <c r="AJ449" i="1"/>
  <c r="AJ447" i="1"/>
  <c r="AJ444" i="1"/>
  <c r="AJ441" i="1"/>
  <c r="AJ440" i="1"/>
  <c r="AJ438" i="1"/>
  <c r="AJ437" i="1"/>
  <c r="AJ432" i="1"/>
  <c r="AJ429" i="1"/>
  <c r="AJ428" i="1"/>
  <c r="AJ426" i="1"/>
  <c r="AJ425" i="1"/>
  <c r="AJ423" i="1"/>
  <c r="AJ417" i="1"/>
  <c r="AJ416" i="1"/>
  <c r="AJ414" i="1"/>
  <c r="AJ413" i="1"/>
  <c r="AJ411" i="1"/>
  <c r="AJ410" i="1"/>
  <c r="AJ408" i="1"/>
  <c r="AJ405" i="1"/>
  <c r="AJ402" i="1"/>
  <c r="AJ396" i="1"/>
  <c r="AJ395" i="1"/>
  <c r="AJ393" i="1"/>
  <c r="AJ392" i="1"/>
  <c r="AJ390" i="1"/>
  <c r="AJ389" i="1"/>
  <c r="AJ387" i="1"/>
  <c r="AJ381" i="1"/>
  <c r="AJ380" i="1"/>
  <c r="AJ378" i="1"/>
  <c r="AJ377" i="1"/>
  <c r="AJ375" i="1"/>
  <c r="AJ374" i="1"/>
  <c r="AJ372" i="1"/>
  <c r="AJ369" i="1"/>
  <c r="AJ368" i="1"/>
  <c r="AJ366" i="1"/>
  <c r="AJ365" i="1"/>
  <c r="AJ360" i="1"/>
  <c r="AJ359" i="1"/>
  <c r="AJ357" i="1"/>
  <c r="AJ356" i="1"/>
  <c r="AJ354" i="1"/>
  <c r="AJ353" i="1"/>
  <c r="AJ351" i="1"/>
  <c r="AJ345" i="1"/>
  <c r="AJ344" i="1"/>
  <c r="AJ342" i="1"/>
  <c r="AJ341" i="1"/>
  <c r="AJ339" i="1"/>
  <c r="AJ338" i="1"/>
  <c r="AJ336" i="1"/>
  <c r="AJ335" i="1"/>
  <c r="AJ333" i="1"/>
  <c r="AJ332" i="1"/>
  <c r="AJ330" i="1"/>
  <c r="AJ329" i="1"/>
  <c r="AJ324" i="1"/>
  <c r="AJ323" i="1"/>
  <c r="AJ321" i="1"/>
  <c r="AJ320" i="1"/>
  <c r="AJ318" i="1"/>
  <c r="AJ317" i="1"/>
  <c r="AJ315" i="1"/>
  <c r="AJ309" i="1"/>
  <c r="AJ308" i="1"/>
  <c r="AJ306" i="1"/>
  <c r="AJ305" i="1"/>
  <c r="AJ303" i="1"/>
  <c r="AJ302" i="1"/>
  <c r="AJ300" i="1"/>
  <c r="AJ299" i="1"/>
  <c r="AJ297" i="1"/>
  <c r="AJ296" i="1"/>
  <c r="AJ294" i="1"/>
  <c r="AJ293" i="1"/>
  <c r="AJ288" i="1"/>
  <c r="AJ287" i="1"/>
  <c r="AJ285" i="1"/>
  <c r="AJ284" i="1"/>
  <c r="AJ282" i="1"/>
  <c r="AJ281" i="1"/>
  <c r="AJ279" i="1"/>
  <c r="AJ273" i="1"/>
  <c r="AJ272" i="1"/>
  <c r="AJ270" i="1"/>
  <c r="AJ269" i="1"/>
  <c r="AJ267" i="1"/>
  <c r="AJ266" i="1"/>
  <c r="AJ264" i="1"/>
  <c r="AJ263" i="1"/>
  <c r="AJ261" i="1"/>
  <c r="AJ260" i="1"/>
  <c r="AJ258" i="1"/>
  <c r="AJ257" i="1"/>
  <c r="AJ252" i="1"/>
  <c r="AJ251" i="1"/>
  <c r="AJ249" i="1"/>
  <c r="AJ248" i="1"/>
  <c r="AJ246" i="1"/>
  <c r="AJ245" i="1"/>
  <c r="AJ243" i="1"/>
  <c r="AJ237" i="1"/>
  <c r="AJ236" i="1"/>
  <c r="AJ234" i="1"/>
  <c r="AJ233" i="1"/>
  <c r="AJ231" i="1"/>
  <c r="AJ230" i="1"/>
  <c r="AJ228" i="1"/>
  <c r="AJ227" i="1"/>
  <c r="AJ225" i="1"/>
  <c r="AJ224" i="1"/>
  <c r="AJ222" i="1"/>
  <c r="AJ221" i="1"/>
  <c r="AJ216" i="1"/>
  <c r="AJ215" i="1"/>
  <c r="AJ213" i="1"/>
  <c r="AJ212" i="1"/>
  <c r="AJ210" i="1"/>
  <c r="AJ209" i="1"/>
  <c r="AJ207" i="1"/>
  <c r="AJ201" i="1"/>
  <c r="AJ200" i="1"/>
  <c r="AJ198" i="1"/>
  <c r="AJ197" i="1"/>
  <c r="AJ195" i="1"/>
  <c r="AJ194" i="1"/>
  <c r="AJ192" i="1"/>
  <c r="AJ191" i="1"/>
  <c r="AJ189" i="1"/>
  <c r="AJ188" i="1"/>
  <c r="AJ186" i="1"/>
  <c r="AJ185" i="1"/>
  <c r="AJ180" i="1"/>
  <c r="AJ179" i="1"/>
  <c r="AJ177" i="1"/>
  <c r="AJ176" i="1"/>
  <c r="AJ174" i="1"/>
  <c r="AJ173" i="1"/>
  <c r="AJ171" i="1"/>
  <c r="AJ170" i="1"/>
  <c r="AJ165" i="1"/>
  <c r="AJ164" i="1"/>
  <c r="AJ162" i="1"/>
  <c r="AJ161" i="1"/>
  <c r="AJ159" i="1"/>
  <c r="AJ158" i="1"/>
  <c r="AJ156" i="1"/>
  <c r="AJ155" i="1"/>
  <c r="AJ153" i="1"/>
  <c r="AJ152" i="1"/>
  <c r="AJ150" i="1"/>
  <c r="AJ149" i="1"/>
  <c r="AJ144" i="1"/>
  <c r="AJ143" i="1"/>
  <c r="AJ141" i="1"/>
  <c r="AJ140" i="1"/>
  <c r="AJ138" i="1"/>
  <c r="AJ137" i="1"/>
  <c r="AJ135" i="1"/>
  <c r="AJ134" i="1"/>
  <c r="AJ129" i="1"/>
  <c r="AJ128" i="1"/>
  <c r="AJ126" i="1"/>
  <c r="AJ125" i="1"/>
  <c r="AJ123" i="1"/>
  <c r="AJ122" i="1"/>
  <c r="AJ120" i="1"/>
  <c r="AJ119" i="1"/>
  <c r="AJ117" i="1"/>
  <c r="AJ116" i="1"/>
  <c r="AJ114" i="1"/>
  <c r="AJ113" i="1"/>
  <c r="AJ108" i="1"/>
  <c r="AJ107" i="1"/>
  <c r="AJ105" i="1"/>
  <c r="AJ104" i="1"/>
  <c r="AJ102" i="1"/>
  <c r="AJ101" i="1"/>
  <c r="AJ99" i="1"/>
  <c r="AJ98" i="1"/>
  <c r="AJ93" i="1"/>
  <c r="AJ90" i="1"/>
  <c r="AJ89" i="1"/>
  <c r="AJ87" i="1"/>
  <c r="AJ86" i="1"/>
  <c r="AJ84" i="1"/>
  <c r="AJ83" i="1"/>
  <c r="AJ81" i="1"/>
  <c r="AJ80" i="1"/>
  <c r="AJ78" i="1"/>
  <c r="AJ77" i="1"/>
  <c r="AJ72" i="1"/>
  <c r="AJ71" i="1"/>
  <c r="AJ69" i="1"/>
  <c r="AJ68" i="1"/>
  <c r="AJ66" i="1"/>
  <c r="AJ65" i="1"/>
  <c r="AJ63" i="1"/>
  <c r="AJ62" i="1"/>
  <c r="AJ57" i="1"/>
  <c r="AJ56" i="1"/>
  <c r="AJ54" i="1"/>
  <c r="AJ53" i="1"/>
  <c r="AJ51" i="1"/>
  <c r="AJ50" i="1"/>
  <c r="AJ48" i="1"/>
  <c r="AJ47" i="1"/>
  <c r="AJ45" i="1"/>
  <c r="AJ44" i="1"/>
  <c r="AJ42" i="1"/>
  <c r="AJ41" i="1"/>
  <c r="AJ36" i="1"/>
  <c r="AJ35" i="1"/>
  <c r="AJ33" i="1"/>
  <c r="AJ32" i="1"/>
  <c r="AJ30" i="1"/>
  <c r="AJ29" i="1"/>
  <c r="AJ27" i="1"/>
  <c r="AJ26" i="1"/>
  <c r="AJ23" i="1"/>
  <c r="AJ21" i="1"/>
  <c r="AJ20" i="1"/>
  <c r="AJ18" i="1"/>
  <c r="AJ17" i="1"/>
  <c r="AJ15" i="1"/>
  <c r="AJ14" i="1"/>
  <c r="AJ12" i="1"/>
  <c r="AJ11" i="1"/>
  <c r="AJ9" i="1"/>
  <c r="AJ8" i="1"/>
  <c r="W498" i="1"/>
  <c r="W497" i="1"/>
  <c r="W494" i="1"/>
  <c r="W489" i="1"/>
  <c r="W488" i="1"/>
  <c r="W486" i="1"/>
  <c r="W485" i="1"/>
  <c r="W483" i="1"/>
  <c r="W482" i="1"/>
  <c r="W476" i="1"/>
  <c r="W474" i="1"/>
  <c r="W473" i="1"/>
  <c r="W471" i="1"/>
  <c r="W470" i="1"/>
  <c r="W468" i="1"/>
  <c r="W467" i="1"/>
  <c r="W464" i="1"/>
  <c r="W462" i="1"/>
  <c r="W459" i="1"/>
  <c r="W458" i="1"/>
  <c r="W456" i="1"/>
  <c r="W455" i="1"/>
  <c r="W452" i="1"/>
  <c r="W451" i="1"/>
  <c r="W450" i="1"/>
  <c r="W449" i="1"/>
  <c r="W444" i="1"/>
  <c r="W443" i="1"/>
  <c r="W441" i="1"/>
  <c r="W440" i="1"/>
  <c r="W439" i="1"/>
  <c r="W438" i="1"/>
  <c r="W437" i="1"/>
  <c r="W434" i="1"/>
  <c r="W429" i="1"/>
  <c r="W428" i="1"/>
  <c r="W426" i="1"/>
  <c r="W425" i="1"/>
  <c r="W423" i="1"/>
  <c r="W422" i="1"/>
  <c r="W419" i="1"/>
  <c r="W416" i="1"/>
  <c r="W414" i="1"/>
  <c r="W413" i="1"/>
  <c r="W411" i="1"/>
  <c r="W410" i="1"/>
  <c r="W408" i="1"/>
  <c r="W407" i="1"/>
  <c r="W404" i="1"/>
  <c r="W403" i="1"/>
  <c r="W402" i="1"/>
  <c r="W401" i="1"/>
  <c r="W399" i="1"/>
  <c r="W398" i="1"/>
  <c r="W396" i="1"/>
  <c r="W395" i="1"/>
  <c r="W393" i="1"/>
  <c r="W392" i="1"/>
  <c r="W390" i="1"/>
  <c r="W389" i="1"/>
  <c r="W384" i="1"/>
  <c r="W383" i="1"/>
  <c r="W381" i="1"/>
  <c r="W380" i="1"/>
  <c r="W378" i="1"/>
  <c r="W377" i="1"/>
  <c r="W374" i="1"/>
  <c r="W371" i="1"/>
  <c r="W369" i="1"/>
  <c r="W368" i="1"/>
  <c r="W366" i="1"/>
  <c r="W365" i="1"/>
  <c r="W363" i="1"/>
  <c r="W362" i="1"/>
  <c r="W359" i="1"/>
  <c r="W356" i="1"/>
  <c r="W354" i="1"/>
  <c r="W353" i="1"/>
  <c r="W351" i="1"/>
  <c r="W350" i="1"/>
  <c r="W348" i="1"/>
  <c r="W347" i="1"/>
  <c r="W344" i="1"/>
  <c r="W342" i="1"/>
  <c r="W339" i="1"/>
  <c r="W338" i="1"/>
  <c r="W336" i="1"/>
  <c r="W335" i="1"/>
  <c r="W332" i="1"/>
  <c r="W330" i="1"/>
  <c r="W329" i="1"/>
  <c r="W326" i="1"/>
  <c r="W324" i="1"/>
  <c r="W323" i="1"/>
  <c r="W321" i="1"/>
  <c r="W320" i="1"/>
  <c r="W318" i="1"/>
  <c r="W317" i="1"/>
  <c r="W314" i="1"/>
  <c r="W312" i="1"/>
  <c r="W311" i="1"/>
  <c r="W309" i="1"/>
  <c r="W308" i="1"/>
  <c r="W306" i="1"/>
  <c r="W305" i="1"/>
  <c r="W302" i="1"/>
  <c r="W297" i="1"/>
  <c r="W296" i="1"/>
  <c r="W294" i="1"/>
  <c r="W293" i="1"/>
  <c r="W291" i="1"/>
  <c r="W290" i="1"/>
  <c r="W287" i="1"/>
  <c r="W284" i="1"/>
  <c r="W282" i="1"/>
  <c r="W281" i="1"/>
  <c r="W279" i="1"/>
  <c r="W278" i="1"/>
  <c r="W276" i="1"/>
  <c r="W275" i="1"/>
  <c r="W272" i="1"/>
  <c r="W270" i="1"/>
  <c r="W269" i="1"/>
  <c r="W267" i="1"/>
  <c r="W266" i="1"/>
  <c r="W264" i="1"/>
  <c r="W263" i="1"/>
  <c r="W261" i="1"/>
  <c r="W260" i="1"/>
  <c r="W258" i="1"/>
  <c r="W257" i="1"/>
  <c r="W252" i="1"/>
  <c r="W251" i="1"/>
  <c r="W249" i="1"/>
  <c r="W248" i="1"/>
  <c r="W246" i="1"/>
  <c r="W245" i="1"/>
  <c r="W242" i="1"/>
  <c r="W239" i="1"/>
  <c r="W237" i="1"/>
  <c r="W236" i="1"/>
  <c r="W234" i="1"/>
  <c r="W233" i="1"/>
  <c r="W231" i="1"/>
  <c r="W230" i="1"/>
  <c r="W227" i="1"/>
  <c r="W225" i="1"/>
  <c r="W224" i="1"/>
  <c r="W222" i="1"/>
  <c r="W221" i="1"/>
  <c r="W219" i="1"/>
  <c r="W218" i="1"/>
  <c r="W215" i="1"/>
  <c r="W212" i="1"/>
  <c r="W210" i="1"/>
  <c r="W209" i="1"/>
  <c r="W207" i="1"/>
  <c r="W206" i="1"/>
  <c r="W204" i="1"/>
  <c r="W203" i="1"/>
  <c r="W200" i="1"/>
  <c r="W198" i="1"/>
  <c r="W197" i="1"/>
  <c r="W195" i="1"/>
  <c r="W194" i="1"/>
  <c r="W192" i="1"/>
  <c r="W191" i="1"/>
  <c r="W189" i="1"/>
  <c r="W188" i="1"/>
  <c r="W186" i="1"/>
  <c r="W185" i="1"/>
  <c r="W180" i="1"/>
  <c r="W179" i="1"/>
  <c r="W177" i="1"/>
  <c r="W176" i="1"/>
  <c r="W174" i="1"/>
  <c r="W173" i="1"/>
  <c r="W170" i="1"/>
  <c r="W167" i="1"/>
  <c r="W165" i="1"/>
  <c r="W164" i="1"/>
  <c r="W163" i="1"/>
  <c r="W162" i="1"/>
  <c r="W161" i="1"/>
  <c r="W160" i="1"/>
  <c r="W159" i="1"/>
  <c r="W158" i="1"/>
  <c r="W155" i="1"/>
  <c r="W152" i="1"/>
  <c r="W150" i="1"/>
  <c r="W149" i="1"/>
  <c r="W147" i="1"/>
  <c r="W146" i="1"/>
  <c r="W144" i="1"/>
  <c r="W143" i="1"/>
  <c r="W140" i="1"/>
  <c r="W138" i="1"/>
  <c r="W135" i="1"/>
  <c r="W134" i="1"/>
  <c r="W132" i="1"/>
  <c r="W131" i="1"/>
  <c r="W128" i="1"/>
  <c r="W126" i="1"/>
  <c r="W125" i="1"/>
  <c r="W122" i="1"/>
  <c r="W120" i="1"/>
  <c r="W119" i="1"/>
  <c r="W117" i="1"/>
  <c r="W116" i="1"/>
  <c r="W114" i="1"/>
  <c r="W113" i="1"/>
  <c r="W110" i="1"/>
  <c r="W108" i="1"/>
  <c r="W107" i="1"/>
  <c r="W105" i="1"/>
  <c r="W104" i="1"/>
  <c r="W103" i="1"/>
  <c r="W102" i="1"/>
  <c r="W101" i="1"/>
  <c r="W100" i="1"/>
  <c r="W99" i="1"/>
  <c r="W98" i="1"/>
  <c r="W95" i="1"/>
  <c r="W93" i="1"/>
  <c r="W92" i="1"/>
  <c r="W91" i="1"/>
  <c r="W90" i="1"/>
  <c r="W89" i="1"/>
  <c r="W87" i="1"/>
  <c r="W86" i="1"/>
  <c r="W84" i="1"/>
  <c r="W83" i="1"/>
  <c r="W80" i="1"/>
  <c r="W79" i="1"/>
  <c r="W75" i="1"/>
  <c r="W74" i="1"/>
  <c r="W72" i="1"/>
  <c r="W71" i="1"/>
  <c r="W68" i="1"/>
  <c r="W65" i="1"/>
  <c r="W63" i="1"/>
  <c r="W62" i="1"/>
  <c r="W60" i="1"/>
  <c r="W59" i="1"/>
  <c r="W57" i="1"/>
  <c r="W56" i="1"/>
  <c r="W53" i="1"/>
  <c r="W50" i="1"/>
  <c r="W48" i="1"/>
  <c r="W47" i="1"/>
  <c r="W45" i="1"/>
  <c r="W44" i="1"/>
  <c r="W41" i="1"/>
  <c r="W36" i="1"/>
  <c r="W35" i="1"/>
  <c r="W33" i="1"/>
  <c r="W32" i="1"/>
  <c r="W30" i="1"/>
  <c r="W29" i="1"/>
  <c r="W26" i="1"/>
  <c r="W24" i="1"/>
  <c r="W23" i="1"/>
  <c r="W21" i="1"/>
  <c r="W20" i="1"/>
  <c r="W18" i="1"/>
  <c r="W17" i="1"/>
  <c r="W14" i="1"/>
  <c r="W11" i="1"/>
  <c r="W9" i="1"/>
  <c r="W8" i="1"/>
  <c r="AW499" i="1"/>
  <c r="AW498" i="1"/>
  <c r="AW497" i="1"/>
  <c r="AW496" i="1"/>
  <c r="AW495" i="1"/>
  <c r="AW494" i="1"/>
  <c r="AW493" i="1"/>
  <c r="AW492" i="1"/>
  <c r="AW491" i="1"/>
  <c r="AW490" i="1"/>
  <c r="AW489" i="1"/>
  <c r="AW488" i="1"/>
  <c r="AW487" i="1"/>
  <c r="AW486" i="1"/>
  <c r="AW485" i="1"/>
  <c r="AW484" i="1"/>
  <c r="AW483" i="1"/>
  <c r="AW482" i="1"/>
  <c r="AW481" i="1"/>
  <c r="AW480" i="1"/>
  <c r="AW479" i="1"/>
  <c r="AW478" i="1"/>
  <c r="AW477" i="1"/>
  <c r="AW476" i="1"/>
  <c r="AW475" i="1"/>
  <c r="AW474" i="1"/>
  <c r="AW473" i="1"/>
  <c r="AW472" i="1"/>
  <c r="AW471" i="1"/>
  <c r="AW470" i="1"/>
  <c r="AW469" i="1"/>
  <c r="AW468" i="1"/>
  <c r="AW467" i="1"/>
  <c r="AW466" i="1"/>
  <c r="AW465" i="1"/>
  <c r="AW464" i="1"/>
  <c r="AW463" i="1"/>
  <c r="AW462" i="1"/>
  <c r="AW461" i="1"/>
  <c r="AW460" i="1"/>
  <c r="AW459" i="1"/>
  <c r="AW458" i="1"/>
  <c r="AW457" i="1"/>
  <c r="AW456" i="1"/>
  <c r="AW455" i="1"/>
  <c r="AW453" i="1"/>
  <c r="AW452" i="1"/>
  <c r="AW451" i="1"/>
  <c r="AW450" i="1"/>
  <c r="AW449" i="1"/>
  <c r="AW448" i="1"/>
  <c r="AW446" i="1"/>
  <c r="AW445" i="1"/>
  <c r="AW444" i="1"/>
  <c r="AW443" i="1"/>
  <c r="AW441" i="1"/>
  <c r="AW440" i="1"/>
  <c r="AW439" i="1"/>
  <c r="AW438" i="1"/>
  <c r="AW437" i="1"/>
  <c r="AW436" i="1"/>
  <c r="AW434" i="1"/>
  <c r="AW433" i="1"/>
  <c r="AW432" i="1"/>
  <c r="AW431" i="1"/>
  <c r="AW430" i="1"/>
  <c r="AW429" i="1"/>
  <c r="AW428" i="1"/>
  <c r="AW427" i="1"/>
  <c r="AW426" i="1"/>
  <c r="AW425" i="1"/>
  <c r="AW424" i="1"/>
  <c r="AW422" i="1"/>
  <c r="AW421" i="1"/>
  <c r="AW420" i="1"/>
  <c r="AW419" i="1"/>
  <c r="AW418" i="1"/>
  <c r="AW417" i="1"/>
  <c r="AW416" i="1"/>
  <c r="AW415" i="1"/>
  <c r="AW414" i="1"/>
  <c r="AW413" i="1"/>
  <c r="AW412" i="1"/>
  <c r="AW409" i="1"/>
  <c r="AW408" i="1"/>
  <c r="AW407" i="1"/>
  <c r="AW406" i="1"/>
  <c r="AW405" i="1"/>
  <c r="AW403" i="1"/>
  <c r="AW402" i="1"/>
  <c r="AW401" i="1"/>
  <c r="AW400" i="1"/>
  <c r="AW397" i="1"/>
  <c r="AW396" i="1"/>
  <c r="AW391" i="1"/>
  <c r="AW390" i="1"/>
  <c r="AW389" i="1"/>
  <c r="AW388" i="1"/>
  <c r="AW386" i="1"/>
  <c r="AW385" i="1"/>
  <c r="AW384" i="1"/>
  <c r="AW383" i="1"/>
  <c r="AW382" i="1"/>
  <c r="AW380" i="1"/>
  <c r="AW379" i="1"/>
  <c r="AW378" i="1"/>
  <c r="AW377" i="1"/>
  <c r="AW376" i="1"/>
  <c r="AW374" i="1"/>
  <c r="AW373" i="1"/>
  <c r="AW372" i="1"/>
  <c r="AW370" i="1"/>
  <c r="AW367" i="1"/>
  <c r="AW366" i="1"/>
  <c r="AW365" i="1"/>
  <c r="AW364" i="1"/>
  <c r="AW362" i="1"/>
  <c r="AW361" i="1"/>
  <c r="AW360" i="1"/>
  <c r="AW359" i="1"/>
  <c r="AW358" i="1"/>
  <c r="AW356" i="1"/>
  <c r="AW355" i="1"/>
  <c r="AW354" i="1"/>
  <c r="AW353" i="1"/>
  <c r="AW352" i="1"/>
  <c r="AW350" i="1"/>
  <c r="AW349" i="1"/>
  <c r="AW348" i="1"/>
  <c r="AW347" i="1"/>
  <c r="AW344" i="1"/>
  <c r="AW343" i="1"/>
  <c r="AW342" i="1"/>
  <c r="AW341" i="1"/>
  <c r="AW340" i="1"/>
  <c r="AW337" i="1"/>
  <c r="AW336" i="1"/>
  <c r="AW335" i="1"/>
  <c r="AW334" i="1"/>
  <c r="AW332" i="1"/>
  <c r="AW331" i="1"/>
  <c r="AW330" i="1"/>
  <c r="AW329" i="1"/>
  <c r="AW328" i="1"/>
  <c r="AW326" i="1"/>
  <c r="AW325" i="1"/>
  <c r="AW324" i="1"/>
  <c r="AW323" i="1"/>
  <c r="AW322" i="1"/>
  <c r="AW319" i="1"/>
  <c r="AW318" i="1"/>
  <c r="AW317" i="1"/>
  <c r="AW316" i="1"/>
  <c r="AW314" i="1"/>
  <c r="AW313" i="1"/>
  <c r="AW312" i="1"/>
  <c r="AW311" i="1"/>
  <c r="AW310" i="1"/>
  <c r="AW308" i="1"/>
  <c r="AW307" i="1"/>
  <c r="AW306" i="1"/>
  <c r="AW305" i="1"/>
  <c r="AW304" i="1"/>
  <c r="AW302" i="1"/>
  <c r="AW301" i="1"/>
  <c r="AW300" i="1"/>
  <c r="AW299" i="1"/>
  <c r="AW298" i="1"/>
  <c r="AW295" i="1"/>
  <c r="AW294" i="1"/>
  <c r="AW293" i="1"/>
  <c r="AW292" i="1"/>
  <c r="AW289" i="1"/>
  <c r="AW288" i="1"/>
  <c r="AW287" i="1"/>
  <c r="AW286" i="1"/>
  <c r="AW284" i="1"/>
  <c r="AW283" i="1"/>
  <c r="AW282" i="1"/>
  <c r="AW281" i="1"/>
  <c r="AW280" i="1"/>
  <c r="AW278" i="1"/>
  <c r="AW277" i="1"/>
  <c r="AW276" i="1"/>
  <c r="AW275" i="1"/>
  <c r="AW274" i="1"/>
  <c r="AW272" i="1"/>
  <c r="AW271" i="1"/>
  <c r="AW270" i="1"/>
  <c r="AW269" i="1"/>
  <c r="AW268" i="1"/>
  <c r="AW266" i="1"/>
  <c r="AW265" i="1"/>
  <c r="AW264" i="1"/>
  <c r="AW263" i="1"/>
  <c r="AW260" i="1"/>
  <c r="AW259" i="1"/>
  <c r="AW258" i="1"/>
  <c r="AW257" i="1"/>
  <c r="AW256" i="1"/>
  <c r="AW254" i="1"/>
  <c r="AW253" i="1"/>
  <c r="AW252" i="1"/>
  <c r="AW251" i="1"/>
  <c r="AW250" i="1"/>
  <c r="AW248" i="1"/>
  <c r="AW247" i="1"/>
  <c r="AW246" i="1"/>
  <c r="AW245" i="1"/>
  <c r="AW244" i="1"/>
  <c r="AW242" i="1"/>
  <c r="AW241" i="1"/>
  <c r="AW240" i="1"/>
  <c r="AW238" i="1"/>
  <c r="AW236" i="1"/>
  <c r="AW235" i="1"/>
  <c r="AW234" i="1"/>
  <c r="AW233" i="1"/>
  <c r="AW232" i="1"/>
  <c r="AW230" i="1"/>
  <c r="AW229" i="1"/>
  <c r="AW228" i="1"/>
  <c r="AW226" i="1"/>
  <c r="AW224" i="1"/>
  <c r="AW223" i="1"/>
  <c r="AW222" i="1"/>
  <c r="AW221" i="1"/>
  <c r="AW220" i="1"/>
  <c r="AW218" i="1"/>
  <c r="AW217" i="1"/>
  <c r="AW216" i="1"/>
  <c r="AW214" i="1"/>
  <c r="AW212" i="1"/>
  <c r="AW211" i="1"/>
  <c r="AW210" i="1"/>
  <c r="AW209" i="1"/>
  <c r="AW208" i="1"/>
  <c r="AW206" i="1"/>
  <c r="AW205" i="1"/>
  <c r="AW204" i="1"/>
  <c r="AW202" i="1"/>
  <c r="AW200" i="1"/>
  <c r="AW199" i="1"/>
  <c r="AW198" i="1"/>
  <c r="AW197" i="1"/>
  <c r="AW196" i="1"/>
  <c r="AW194" i="1"/>
  <c r="AW190" i="1"/>
  <c r="AW188" i="1"/>
  <c r="AW187" i="1"/>
  <c r="AW186" i="1"/>
  <c r="AW185" i="1"/>
  <c r="AW184" i="1"/>
  <c r="AW182" i="1"/>
  <c r="AW181" i="1"/>
  <c r="AW178" i="1"/>
  <c r="AW176" i="1"/>
  <c r="AW175" i="1"/>
  <c r="AW174" i="1"/>
  <c r="AW173" i="1"/>
  <c r="AW172" i="1"/>
  <c r="AW170" i="1"/>
  <c r="AW169" i="1"/>
  <c r="AW164" i="1"/>
  <c r="AW163" i="1"/>
  <c r="AW162" i="1"/>
  <c r="AW161" i="1"/>
  <c r="AW160" i="1"/>
  <c r="AW154" i="1"/>
  <c r="AW152" i="1"/>
  <c r="AW151" i="1"/>
  <c r="AW150" i="1"/>
  <c r="AW149" i="1"/>
  <c r="AW148" i="1"/>
  <c r="AW146" i="1"/>
  <c r="AW145" i="1"/>
  <c r="AW142" i="1"/>
  <c r="AW140" i="1"/>
  <c r="AW139" i="1"/>
  <c r="AW138" i="1"/>
  <c r="AW137" i="1"/>
  <c r="AW136" i="1"/>
  <c r="AW134" i="1"/>
  <c r="AW133" i="1"/>
  <c r="AW130" i="1"/>
  <c r="AW128" i="1"/>
  <c r="AW127" i="1"/>
  <c r="AW126" i="1"/>
  <c r="AW125" i="1"/>
  <c r="AW124" i="1"/>
  <c r="AW122" i="1"/>
  <c r="AW121" i="1"/>
  <c r="AW118" i="1"/>
  <c r="AW116" i="1"/>
  <c r="AW115" i="1"/>
  <c r="AW114" i="1"/>
  <c r="AW113" i="1"/>
  <c r="AW112" i="1"/>
  <c r="AW110" i="1"/>
  <c r="AW109" i="1"/>
  <c r="AW106" i="1"/>
  <c r="AW104" i="1"/>
  <c r="AW103" i="1"/>
  <c r="AW102" i="1"/>
  <c r="AW101" i="1"/>
  <c r="AW100" i="1"/>
  <c r="AW97" i="1"/>
  <c r="AW91" i="1"/>
  <c r="AW90" i="1"/>
  <c r="AW89" i="1"/>
  <c r="AW88" i="1"/>
  <c r="AW86" i="1"/>
  <c r="AW85" i="1"/>
  <c r="AW82" i="1"/>
  <c r="AW79" i="1"/>
  <c r="AW78" i="1"/>
  <c r="AW77" i="1"/>
  <c r="AW76" i="1"/>
  <c r="AW74" i="1"/>
  <c r="AW73" i="1"/>
  <c r="AW70" i="1"/>
  <c r="AW68" i="1"/>
  <c r="AW67" i="1"/>
  <c r="AW66" i="1"/>
  <c r="AW65" i="1"/>
  <c r="AW64" i="1"/>
  <c r="AW62" i="1"/>
  <c r="AW61" i="1"/>
  <c r="AW58" i="1"/>
  <c r="AW56" i="1"/>
  <c r="AW55" i="1"/>
  <c r="AW54" i="1"/>
  <c r="AW53" i="1"/>
  <c r="AW52" i="1"/>
  <c r="AW50" i="1"/>
  <c r="AW49" i="1"/>
  <c r="AW46" i="1"/>
  <c r="AW44" i="1"/>
  <c r="AW43" i="1"/>
  <c r="AW42" i="1"/>
  <c r="AW41" i="1"/>
  <c r="AW40" i="1"/>
  <c r="AW38" i="1"/>
  <c r="AW37" i="1"/>
  <c r="AW34" i="1"/>
  <c r="AW32" i="1"/>
  <c r="AW31" i="1"/>
  <c r="AW30" i="1"/>
  <c r="AW29" i="1"/>
  <c r="AW28" i="1"/>
  <c r="AW22" i="1"/>
  <c r="AW20" i="1"/>
  <c r="AW19" i="1"/>
  <c r="AW18" i="1"/>
  <c r="AW17" i="1"/>
  <c r="AW16" i="1"/>
  <c r="AW14" i="1"/>
  <c r="AW13" i="1"/>
  <c r="AW8" i="1"/>
  <c r="W499" i="1"/>
  <c r="W496" i="1"/>
  <c r="W495" i="1"/>
  <c r="W493" i="1"/>
  <c r="W492" i="1"/>
  <c r="W491" i="1"/>
  <c r="W490" i="1"/>
  <c r="W487" i="1"/>
  <c r="W484" i="1"/>
  <c r="W481" i="1"/>
  <c r="W480" i="1"/>
  <c r="W479" i="1"/>
  <c r="W478" i="1"/>
  <c r="W477" i="1"/>
  <c r="W475" i="1"/>
  <c r="W472" i="1"/>
  <c r="W469" i="1"/>
  <c r="W466" i="1"/>
  <c r="W465" i="1"/>
  <c r="W463" i="1"/>
  <c r="W461" i="1"/>
  <c r="W460" i="1"/>
  <c r="W457" i="1"/>
  <c r="W454" i="1"/>
  <c r="W453" i="1"/>
  <c r="W448" i="1"/>
  <c r="W447" i="1"/>
  <c r="W446" i="1"/>
  <c r="W445" i="1"/>
  <c r="W442" i="1"/>
  <c r="W436" i="1"/>
  <c r="W435" i="1"/>
  <c r="W433" i="1"/>
  <c r="W432" i="1"/>
  <c r="W431" i="1"/>
  <c r="W430" i="1"/>
  <c r="W427" i="1"/>
  <c r="W424" i="1"/>
  <c r="W421" i="1"/>
  <c r="W420" i="1"/>
  <c r="W418" i="1"/>
  <c r="W417" i="1"/>
  <c r="W415" i="1"/>
  <c r="W412" i="1"/>
  <c r="W409" i="1"/>
  <c r="W406" i="1"/>
  <c r="W405" i="1"/>
  <c r="W400" i="1"/>
  <c r="W397" i="1"/>
  <c r="W394" i="1"/>
  <c r="W391" i="1"/>
  <c r="W388" i="1"/>
  <c r="W387" i="1"/>
  <c r="W386" i="1"/>
  <c r="W385" i="1"/>
  <c r="W382" i="1"/>
  <c r="W379" i="1"/>
  <c r="W376" i="1"/>
  <c r="W375" i="1"/>
  <c r="W373" i="1"/>
  <c r="W372" i="1"/>
  <c r="W370" i="1"/>
  <c r="W364" i="1"/>
  <c r="W361" i="1"/>
  <c r="W360" i="1"/>
  <c r="W358" i="1"/>
  <c r="W357" i="1"/>
  <c r="W355" i="1"/>
  <c r="W352" i="1"/>
  <c r="W349" i="1"/>
  <c r="W346" i="1"/>
  <c r="W345" i="1"/>
  <c r="W343" i="1"/>
  <c r="W341" i="1"/>
  <c r="W340" i="1"/>
  <c r="W337" i="1"/>
  <c r="W334" i="1"/>
  <c r="W333" i="1"/>
  <c r="W331" i="1"/>
  <c r="W328" i="1"/>
  <c r="W327" i="1"/>
  <c r="W325" i="1"/>
  <c r="W322" i="1"/>
  <c r="W319" i="1"/>
  <c r="W316" i="1"/>
  <c r="W315" i="1"/>
  <c r="W313" i="1"/>
  <c r="W310" i="1"/>
  <c r="W307" i="1"/>
  <c r="W304" i="1"/>
  <c r="W303" i="1"/>
  <c r="W301" i="1"/>
  <c r="W300" i="1"/>
  <c r="W299" i="1"/>
  <c r="W298" i="1"/>
  <c r="W292" i="1"/>
  <c r="W289" i="1"/>
  <c r="W288" i="1"/>
  <c r="W286" i="1"/>
  <c r="W285" i="1"/>
  <c r="W283" i="1"/>
  <c r="W280" i="1"/>
  <c r="W277" i="1"/>
  <c r="W274" i="1"/>
  <c r="W273" i="1"/>
  <c r="W271" i="1"/>
  <c r="W268" i="1"/>
  <c r="W265" i="1"/>
  <c r="W262" i="1"/>
  <c r="W259" i="1"/>
  <c r="W256" i="1"/>
  <c r="W255" i="1"/>
  <c r="W254" i="1"/>
  <c r="W253" i="1"/>
  <c r="W250" i="1"/>
  <c r="W247" i="1"/>
  <c r="W244" i="1"/>
  <c r="W243" i="1"/>
  <c r="W241" i="1"/>
  <c r="W240" i="1"/>
  <c r="W238" i="1"/>
  <c r="W235" i="1"/>
  <c r="W232" i="1"/>
  <c r="W229" i="1"/>
  <c r="W228" i="1"/>
  <c r="W226" i="1"/>
  <c r="W223" i="1"/>
  <c r="W220" i="1"/>
  <c r="W217" i="1"/>
  <c r="W216" i="1"/>
  <c r="W214" i="1"/>
  <c r="W213" i="1"/>
  <c r="W211" i="1"/>
  <c r="W208" i="1"/>
  <c r="W205" i="1"/>
  <c r="W202" i="1"/>
  <c r="W201" i="1"/>
  <c r="W199" i="1"/>
  <c r="W196" i="1"/>
  <c r="W193" i="1"/>
  <c r="W190" i="1"/>
  <c r="W187" i="1"/>
  <c r="W184" i="1"/>
  <c r="W183" i="1"/>
  <c r="W182" i="1"/>
  <c r="W181" i="1"/>
  <c r="W178" i="1"/>
  <c r="W175" i="1"/>
  <c r="W172" i="1"/>
  <c r="W171" i="1"/>
  <c r="W169" i="1"/>
  <c r="W168" i="1"/>
  <c r="W166" i="1"/>
  <c r="W157" i="1"/>
  <c r="W156" i="1"/>
  <c r="W154" i="1"/>
  <c r="W153" i="1"/>
  <c r="W151" i="1"/>
  <c r="W148" i="1"/>
  <c r="W145" i="1"/>
  <c r="W142" i="1"/>
  <c r="W141" i="1"/>
  <c r="W139" i="1"/>
  <c r="W137" i="1"/>
  <c r="W136" i="1"/>
  <c r="W133" i="1"/>
  <c r="W130" i="1"/>
  <c r="W129" i="1"/>
  <c r="W127" i="1"/>
  <c r="W124" i="1"/>
  <c r="W123" i="1"/>
  <c r="W121" i="1"/>
  <c r="W118" i="1"/>
  <c r="W115" i="1"/>
  <c r="W112" i="1"/>
  <c r="W111" i="1"/>
  <c r="W109" i="1"/>
  <c r="W106" i="1"/>
  <c r="W97" i="1"/>
  <c r="W96" i="1"/>
  <c r="W94" i="1"/>
  <c r="W88" i="1"/>
  <c r="W85" i="1"/>
  <c r="W82" i="1"/>
  <c r="W81" i="1"/>
  <c r="W78" i="1"/>
  <c r="W77" i="1"/>
  <c r="W76" i="1"/>
  <c r="W73" i="1"/>
  <c r="W70" i="1"/>
  <c r="W69" i="1"/>
  <c r="W67" i="1"/>
  <c r="W66" i="1"/>
  <c r="W64" i="1"/>
  <c r="W61" i="1"/>
  <c r="W58" i="1"/>
  <c r="W55" i="1"/>
  <c r="W54" i="1"/>
  <c r="W52" i="1"/>
  <c r="W51" i="1"/>
  <c r="W49" i="1"/>
  <c r="W46" i="1"/>
  <c r="W43" i="1"/>
  <c r="W42" i="1"/>
  <c r="W40" i="1"/>
  <c r="W39" i="1"/>
  <c r="W38" i="1"/>
  <c r="W37" i="1"/>
  <c r="W34" i="1"/>
  <c r="W31" i="1"/>
  <c r="W28" i="1"/>
  <c r="W27" i="1"/>
  <c r="W25" i="1"/>
  <c r="W22" i="1"/>
  <c r="W19" i="1"/>
  <c r="W16" i="1"/>
  <c r="W15" i="1"/>
  <c r="W13" i="1"/>
  <c r="W12" i="1"/>
  <c r="W1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1" i="1"/>
  <c r="AJ448" i="1"/>
  <c r="AJ446" i="1"/>
  <c r="AJ445" i="1"/>
  <c r="AJ443" i="1"/>
  <c r="AJ442" i="1"/>
  <c r="AJ439" i="1"/>
  <c r="AJ436" i="1"/>
  <c r="AJ435" i="1"/>
  <c r="AJ434" i="1"/>
  <c r="AJ433" i="1"/>
  <c r="AJ431" i="1"/>
  <c r="AJ430" i="1"/>
  <c r="AJ427" i="1"/>
  <c r="AJ424" i="1"/>
  <c r="AJ422" i="1"/>
  <c r="AJ421" i="1"/>
  <c r="AJ420" i="1"/>
  <c r="AJ419" i="1"/>
  <c r="AJ418" i="1"/>
  <c r="AJ415" i="1"/>
  <c r="AJ412" i="1"/>
  <c r="AJ409" i="1"/>
  <c r="AJ407" i="1"/>
  <c r="AJ406" i="1"/>
  <c r="AJ403" i="1"/>
  <c r="AJ400" i="1"/>
  <c r="AJ399" i="1"/>
  <c r="AJ398" i="1"/>
  <c r="AJ397" i="1"/>
  <c r="AJ394" i="1"/>
  <c r="AJ391" i="1"/>
  <c r="AJ388" i="1"/>
  <c r="AJ386" i="1"/>
  <c r="AJ385" i="1"/>
  <c r="AJ384" i="1"/>
  <c r="AJ383" i="1"/>
  <c r="AJ382" i="1"/>
  <c r="AJ379" i="1"/>
  <c r="AJ376" i="1"/>
  <c r="AJ373" i="1"/>
  <c r="AJ371" i="1"/>
  <c r="AJ370" i="1"/>
  <c r="AJ367" i="1"/>
  <c r="AJ364" i="1"/>
  <c r="AJ363" i="1"/>
  <c r="AJ362" i="1"/>
  <c r="AJ361" i="1"/>
  <c r="AJ358" i="1"/>
  <c r="AJ355" i="1"/>
  <c r="AJ352" i="1"/>
  <c r="AJ350" i="1"/>
  <c r="AJ349" i="1"/>
  <c r="AJ348" i="1"/>
  <c r="AJ347" i="1"/>
  <c r="AJ346" i="1"/>
  <c r="AJ343" i="1"/>
  <c r="AJ340" i="1"/>
  <c r="AJ337" i="1"/>
  <c r="AJ334" i="1"/>
  <c r="AJ331" i="1"/>
  <c r="AJ328" i="1"/>
  <c r="AJ327" i="1"/>
  <c r="AJ326" i="1"/>
  <c r="AJ325" i="1"/>
  <c r="AJ322" i="1"/>
  <c r="AJ319" i="1"/>
  <c r="AJ316" i="1"/>
  <c r="AJ314" i="1"/>
  <c r="AJ313" i="1"/>
  <c r="AJ312" i="1"/>
  <c r="AJ311" i="1"/>
  <c r="AJ310" i="1"/>
  <c r="AJ307" i="1"/>
  <c r="AJ304" i="1"/>
  <c r="AJ301" i="1"/>
  <c r="AJ298" i="1"/>
  <c r="AJ295" i="1"/>
  <c r="AJ292" i="1"/>
  <c r="AJ291" i="1"/>
  <c r="AJ290" i="1"/>
  <c r="AJ289" i="1"/>
  <c r="AJ286" i="1"/>
  <c r="AJ283" i="1"/>
  <c r="AJ280" i="1"/>
  <c r="AJ278" i="1"/>
  <c r="AJ277" i="1"/>
  <c r="AJ276" i="1"/>
  <c r="AJ275" i="1"/>
  <c r="AJ274" i="1"/>
  <c r="AJ271" i="1"/>
  <c r="AJ268" i="1"/>
  <c r="AJ265" i="1"/>
  <c r="AJ262" i="1"/>
  <c r="AJ259" i="1"/>
  <c r="AJ256" i="1"/>
  <c r="AJ255" i="1"/>
  <c r="AJ254" i="1"/>
  <c r="AJ253" i="1"/>
  <c r="AJ250" i="1"/>
  <c r="AJ247" i="1"/>
  <c r="AJ244" i="1"/>
  <c r="AJ242" i="1"/>
  <c r="AJ241" i="1"/>
  <c r="AJ240" i="1"/>
  <c r="AJ239" i="1"/>
  <c r="AJ238" i="1"/>
  <c r="AJ235" i="1"/>
  <c r="AJ232" i="1"/>
  <c r="AJ229" i="1"/>
  <c r="AJ226" i="1"/>
  <c r="AJ223" i="1"/>
  <c r="AJ220" i="1"/>
  <c r="AJ219" i="1"/>
  <c r="AJ218" i="1"/>
  <c r="AJ217" i="1"/>
  <c r="AJ214" i="1"/>
  <c r="AJ211" i="1"/>
  <c r="AJ208" i="1"/>
  <c r="AJ206" i="1"/>
  <c r="AJ205" i="1"/>
  <c r="AJ204" i="1"/>
  <c r="AJ203" i="1"/>
  <c r="AJ202" i="1"/>
  <c r="AJ199" i="1"/>
  <c r="AJ196" i="1"/>
  <c r="AJ193" i="1"/>
  <c r="AJ190" i="1"/>
  <c r="AJ187" i="1"/>
  <c r="AJ184" i="1"/>
  <c r="AJ183" i="1"/>
  <c r="AJ182" i="1"/>
  <c r="AJ181" i="1"/>
  <c r="AJ178" i="1"/>
  <c r="AJ175" i="1"/>
  <c r="AJ172" i="1"/>
  <c r="AJ169" i="1"/>
  <c r="AJ168" i="1"/>
  <c r="AJ167" i="1"/>
  <c r="AJ166" i="1"/>
  <c r="AJ163" i="1"/>
  <c r="AJ160" i="1"/>
  <c r="AJ157" i="1"/>
  <c r="AJ154" i="1"/>
  <c r="AJ151" i="1"/>
  <c r="AJ148" i="1"/>
  <c r="AJ147" i="1"/>
  <c r="AJ146" i="1"/>
  <c r="AJ145" i="1"/>
  <c r="AJ142" i="1"/>
  <c r="AJ139" i="1"/>
  <c r="AJ136" i="1"/>
  <c r="AJ133" i="1"/>
  <c r="AJ132" i="1"/>
  <c r="AJ131" i="1"/>
  <c r="AJ130" i="1"/>
  <c r="AJ127" i="1"/>
  <c r="AJ124" i="1"/>
  <c r="AJ121" i="1"/>
  <c r="AJ118" i="1"/>
  <c r="AJ115" i="1"/>
  <c r="AJ112" i="1"/>
  <c r="AJ111" i="1"/>
  <c r="AJ110" i="1"/>
  <c r="AJ109" i="1"/>
  <c r="AJ106" i="1"/>
  <c r="AJ103" i="1"/>
  <c r="AJ100" i="1"/>
  <c r="AJ97" i="1"/>
  <c r="AJ96" i="1"/>
  <c r="AJ95" i="1"/>
  <c r="AJ94" i="1"/>
  <c r="AJ91" i="1"/>
  <c r="AJ88" i="1"/>
  <c r="AJ85" i="1"/>
  <c r="AJ82" i="1"/>
  <c r="AJ79" i="1"/>
  <c r="AJ76" i="1"/>
  <c r="AJ75" i="1"/>
  <c r="AJ74" i="1"/>
  <c r="AJ73" i="1"/>
  <c r="AJ70" i="1"/>
  <c r="AJ67" i="1"/>
  <c r="AJ64" i="1"/>
  <c r="AJ61" i="1"/>
  <c r="AJ60" i="1"/>
  <c r="AJ59" i="1"/>
  <c r="AJ58" i="1"/>
  <c r="AJ55" i="1"/>
  <c r="AJ52" i="1"/>
  <c r="AJ49" i="1"/>
  <c r="AJ46" i="1"/>
  <c r="AJ43" i="1"/>
  <c r="AJ40" i="1"/>
  <c r="AJ39" i="1"/>
  <c r="AJ38" i="1"/>
  <c r="AJ37" i="1"/>
  <c r="AJ34" i="1"/>
  <c r="AJ31" i="1"/>
  <c r="AJ28" i="1"/>
  <c r="AJ25" i="1"/>
  <c r="AJ24" i="1"/>
  <c r="AJ22" i="1"/>
  <c r="AJ19" i="1"/>
  <c r="AJ16" i="1"/>
  <c r="AJ13" i="1"/>
  <c r="AJ10" i="1"/>
  <c r="J3" i="1"/>
  <c r="K54" i="7"/>
  <c r="J54" i="7"/>
  <c r="K22" i="7"/>
  <c r="J22" i="7"/>
  <c r="J23" i="7" s="1"/>
  <c r="AJ92" i="1" l="1"/>
  <c r="AJ401" i="1"/>
  <c r="AJ404" i="1"/>
  <c r="W295" i="1"/>
  <c r="W367" i="1"/>
  <c r="K55" i="7"/>
  <c r="K56" i="7" s="1"/>
  <c r="D12" i="4"/>
  <c r="G11" i="5"/>
  <c r="H11" i="5" s="1"/>
  <c r="D8" i="4"/>
  <c r="D6" i="4"/>
  <c r="D10" i="5"/>
  <c r="E10" i="5" s="1"/>
  <c r="D8" i="5"/>
  <c r="D12" i="5"/>
  <c r="E12" i="5" s="1"/>
  <c r="G10" i="5"/>
  <c r="H10" i="5" s="1"/>
  <c r="G9" i="5"/>
  <c r="H9" i="5" s="1"/>
  <c r="G7" i="5"/>
  <c r="H7" i="5" s="1"/>
  <c r="D9" i="5"/>
  <c r="C7" i="4"/>
  <c r="D6" i="5"/>
  <c r="E6" i="5" s="1"/>
  <c r="CW498" i="1"/>
  <c r="CJ498" i="1"/>
  <c r="BW498" i="1"/>
  <c r="BJ498" i="1"/>
  <c r="CW497" i="1"/>
  <c r="CJ497" i="1"/>
  <c r="BW497" i="1"/>
  <c r="BJ497" i="1"/>
  <c r="CW496" i="1"/>
  <c r="CJ496" i="1"/>
  <c r="BW496" i="1"/>
  <c r="BJ496" i="1"/>
  <c r="N12" i="4"/>
  <c r="I12" i="4"/>
  <c r="I11" i="4"/>
  <c r="N10" i="4"/>
  <c r="I9" i="4"/>
  <c r="N7" i="4"/>
  <c r="I7" i="4"/>
  <c r="S6" i="4"/>
  <c r="N6" i="4"/>
  <c r="I6" i="4"/>
  <c r="I5" i="4"/>
  <c r="H11" i="4"/>
  <c r="D11" i="5"/>
  <c r="E11" i="5" s="1"/>
  <c r="M10" i="4"/>
  <c r="R8" i="4"/>
  <c r="M8" i="4"/>
  <c r="H8" i="4"/>
  <c r="R7" i="4"/>
  <c r="M7" i="4"/>
  <c r="H7" i="4"/>
  <c r="M6" i="4"/>
  <c r="H6" i="4"/>
  <c r="H5" i="4"/>
  <c r="S9" i="4"/>
  <c r="N9" i="4"/>
  <c r="S8" i="4"/>
  <c r="I8" i="4"/>
  <c r="S7" i="4"/>
  <c r="S5" i="4"/>
  <c r="N5" i="4"/>
  <c r="R12" i="4"/>
  <c r="R10" i="4"/>
  <c r="R9" i="4"/>
  <c r="M9" i="4"/>
  <c r="H9" i="4"/>
  <c r="R6" i="4"/>
  <c r="R5" i="4"/>
  <c r="M5" i="4"/>
  <c r="S10" i="4"/>
  <c r="M11" i="4"/>
  <c r="I10" i="4"/>
  <c r="N8" i="4"/>
  <c r="H10" i="4"/>
  <c r="S12" i="4"/>
  <c r="S11" i="4"/>
  <c r="H12" i="4"/>
  <c r="M12" i="4"/>
  <c r="N11" i="4"/>
  <c r="I13" i="5"/>
  <c r="I12" i="5"/>
  <c r="I11" i="5"/>
  <c r="I10" i="5"/>
  <c r="I9" i="5"/>
  <c r="I8" i="5"/>
  <c r="I7" i="5"/>
  <c r="I6" i="5"/>
  <c r="I5" i="5"/>
  <c r="R11" i="4"/>
  <c r="S13" i="4" l="1"/>
  <c r="R13" i="4"/>
  <c r="D7" i="4"/>
  <c r="C6" i="4"/>
  <c r="G6" i="5"/>
  <c r="H6" i="5" s="1"/>
  <c r="G12" i="5"/>
  <c r="H12" i="5" s="1"/>
  <c r="C8" i="4"/>
  <c r="N13" i="4"/>
  <c r="D5" i="4"/>
  <c r="M13" i="4"/>
  <c r="D10" i="4"/>
  <c r="C11" i="4"/>
  <c r="C12" i="4"/>
  <c r="I13" i="4"/>
  <c r="G8" i="5"/>
  <c r="H8" i="5" s="1"/>
  <c r="D7" i="5"/>
  <c r="J7" i="5" s="1"/>
  <c r="K7" i="5" s="1"/>
  <c r="D11" i="4"/>
  <c r="D9" i="4"/>
  <c r="G5" i="5"/>
  <c r="H5" i="5" s="1"/>
  <c r="J9" i="5"/>
  <c r="K9" i="5" s="1"/>
  <c r="H13" i="4"/>
  <c r="C10" i="4"/>
  <c r="C9" i="4"/>
  <c r="C5" i="4"/>
  <c r="J10" i="5"/>
  <c r="K10" i="5" s="1"/>
  <c r="E8" i="5"/>
  <c r="J11" i="5"/>
  <c r="K11" i="5" s="1"/>
  <c r="E9" i="5"/>
  <c r="D5" i="5"/>
  <c r="E5" i="5" s="1"/>
  <c r="L472" i="3"/>
  <c r="K244" i="3"/>
  <c r="L244" i="3"/>
  <c r="K472" i="3"/>
  <c r="J472" i="3"/>
  <c r="J244" i="3"/>
  <c r="CW467" i="1"/>
  <c r="P467" i="3" s="1"/>
  <c r="CW460" i="1"/>
  <c r="P460" i="3" s="1"/>
  <c r="CW458" i="1"/>
  <c r="P458" i="3" s="1"/>
  <c r="CW450" i="1"/>
  <c r="P450" i="3" s="1"/>
  <c r="CW449" i="1"/>
  <c r="P449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2" i="1"/>
  <c r="P432" i="3" s="1"/>
  <c r="CW429" i="1"/>
  <c r="P429" i="3" s="1"/>
  <c r="CW423" i="1"/>
  <c r="P423" i="3" s="1"/>
  <c r="CW422" i="1"/>
  <c r="P422" i="3" s="1"/>
  <c r="CW412" i="1"/>
  <c r="P412" i="3" s="1"/>
  <c r="CW410" i="1"/>
  <c r="P410" i="3" s="1"/>
  <c r="CW409" i="1"/>
  <c r="P409" i="3" s="1"/>
  <c r="CW408" i="1"/>
  <c r="P408" i="3" s="1"/>
  <c r="CW402" i="1"/>
  <c r="P402" i="3" s="1"/>
  <c r="CW399" i="1"/>
  <c r="P399" i="3" s="1"/>
  <c r="CW398" i="1"/>
  <c r="P398" i="3" s="1"/>
  <c r="CW397" i="1"/>
  <c r="P397" i="3" s="1"/>
  <c r="CW396" i="1"/>
  <c r="P396" i="3" s="1"/>
  <c r="CW392" i="1"/>
  <c r="P392" i="3" s="1"/>
  <c r="CW387" i="1"/>
  <c r="P387" i="3" s="1"/>
  <c r="CW385" i="1"/>
  <c r="P385" i="3" s="1"/>
  <c r="CW384" i="1"/>
  <c r="P384" i="3" s="1"/>
  <c r="CW382" i="1"/>
  <c r="P382" i="3" s="1"/>
  <c r="CW381" i="1"/>
  <c r="P381" i="3" s="1"/>
  <c r="CW380" i="1"/>
  <c r="P380" i="3" s="1"/>
  <c r="CW379" i="1"/>
  <c r="P379" i="3" s="1"/>
  <c r="CW374" i="1"/>
  <c r="P374" i="3" s="1"/>
  <c r="CW370" i="1"/>
  <c r="P370" i="3" s="1"/>
  <c r="CW367" i="1"/>
  <c r="P367" i="3" s="1"/>
  <c r="CW366" i="1"/>
  <c r="P366" i="3" s="1"/>
  <c r="CW364" i="1"/>
  <c r="P364" i="3" s="1"/>
  <c r="CW363" i="1"/>
  <c r="P363" i="3" s="1"/>
  <c r="CW360" i="1"/>
  <c r="P360" i="3" s="1"/>
  <c r="CW359" i="1"/>
  <c r="P359" i="3" s="1"/>
  <c r="CW356" i="1"/>
  <c r="P356" i="3" s="1"/>
  <c r="CW355" i="1"/>
  <c r="P355" i="3" s="1"/>
  <c r="CW352" i="1"/>
  <c r="P352" i="3" s="1"/>
  <c r="CW351" i="1"/>
  <c r="P351" i="3" s="1"/>
  <c r="CW350" i="1"/>
  <c r="P350" i="3" s="1"/>
  <c r="CW349" i="1"/>
  <c r="P349" i="3" s="1"/>
  <c r="CW348" i="1"/>
  <c r="P348" i="3" s="1"/>
  <c r="CW340" i="1"/>
  <c r="P340" i="3" s="1"/>
  <c r="CW339" i="1"/>
  <c r="P339" i="3" s="1"/>
  <c r="CW334" i="1"/>
  <c r="P334" i="3" s="1"/>
  <c r="CW333" i="1"/>
  <c r="P333" i="3" s="1"/>
  <c r="CW330" i="1"/>
  <c r="P330" i="3" s="1"/>
  <c r="CW329" i="1"/>
  <c r="P329" i="3" s="1"/>
  <c r="CW324" i="1"/>
  <c r="P324" i="3" s="1"/>
  <c r="CW323" i="1"/>
  <c r="P323" i="3" s="1"/>
  <c r="CW321" i="1"/>
  <c r="P321" i="3" s="1"/>
  <c r="CW320" i="1"/>
  <c r="P320" i="3" s="1"/>
  <c r="CW317" i="1"/>
  <c r="P317" i="3" s="1"/>
  <c r="CW316" i="1"/>
  <c r="P316" i="3" s="1"/>
  <c r="CW314" i="1"/>
  <c r="P314" i="3" s="1"/>
  <c r="CW313" i="1"/>
  <c r="P313" i="3" s="1"/>
  <c r="CW309" i="1"/>
  <c r="P309" i="3" s="1"/>
  <c r="CW307" i="1"/>
  <c r="P307" i="3" s="1"/>
  <c r="CW306" i="1"/>
  <c r="P306" i="3" s="1"/>
  <c r="CW300" i="1"/>
  <c r="P300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92" i="1"/>
  <c r="P292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77" i="1"/>
  <c r="P277" i="3" s="1"/>
  <c r="CW268" i="1"/>
  <c r="P268" i="3" s="1"/>
  <c r="CW267" i="1"/>
  <c r="P267" i="3" s="1"/>
  <c r="CW266" i="1"/>
  <c r="P266" i="3" s="1"/>
  <c r="CW265" i="1"/>
  <c r="P265" i="3" s="1"/>
  <c r="CW262" i="1"/>
  <c r="P262" i="3" s="1"/>
  <c r="CW261" i="1"/>
  <c r="P261" i="3" s="1"/>
  <c r="CW258" i="1"/>
  <c r="P258" i="3" s="1"/>
  <c r="CW255" i="1"/>
  <c r="P255" i="3" s="1"/>
  <c r="CW254" i="1"/>
  <c r="P254" i="3" s="1"/>
  <c r="CW253" i="1"/>
  <c r="P253" i="3" s="1"/>
  <c r="CW251" i="1"/>
  <c r="P251" i="3" s="1"/>
  <c r="CW247" i="1"/>
  <c r="P247" i="3" s="1"/>
  <c r="CW246" i="1"/>
  <c r="P246" i="3" s="1"/>
  <c r="CW244" i="1"/>
  <c r="P244" i="3" s="1"/>
  <c r="CW239" i="1"/>
  <c r="P239" i="3" s="1"/>
  <c r="CW238" i="1"/>
  <c r="P238" i="3" s="1"/>
  <c r="CW237" i="1"/>
  <c r="P237" i="3" s="1"/>
  <c r="CW236" i="1"/>
  <c r="P236" i="3" s="1"/>
  <c r="CW231" i="1"/>
  <c r="P231" i="3" s="1"/>
  <c r="CW227" i="1"/>
  <c r="P227" i="3" s="1"/>
  <c r="CW222" i="1"/>
  <c r="P222" i="3" s="1"/>
  <c r="CW219" i="1"/>
  <c r="P219" i="3" s="1"/>
  <c r="CW216" i="1"/>
  <c r="P216" i="3" s="1"/>
  <c r="CW215" i="1"/>
  <c r="P215" i="3" s="1"/>
  <c r="CW214" i="1"/>
  <c r="P214" i="3" s="1"/>
  <c r="CW213" i="1"/>
  <c r="P213" i="3" s="1"/>
  <c r="CW210" i="1"/>
  <c r="P210" i="3" s="1"/>
  <c r="CW209" i="1"/>
  <c r="P209" i="3" s="1"/>
  <c r="CW208" i="1"/>
  <c r="P208" i="3" s="1"/>
  <c r="CW207" i="1"/>
  <c r="P207" i="3" s="1"/>
  <c r="CW200" i="1"/>
  <c r="P200" i="3" s="1"/>
  <c r="CW199" i="1"/>
  <c r="P199" i="3" s="1"/>
  <c r="CW196" i="1"/>
  <c r="P196" i="3" s="1"/>
  <c r="CW195" i="1"/>
  <c r="P195" i="3" s="1"/>
  <c r="CW191" i="1"/>
  <c r="P191" i="3" s="1"/>
  <c r="CW190" i="1"/>
  <c r="P190" i="3" s="1"/>
  <c r="CW188" i="1"/>
  <c r="P188" i="3" s="1"/>
  <c r="CW187" i="1"/>
  <c r="P187" i="3" s="1"/>
  <c r="CW185" i="1"/>
  <c r="P185" i="3" s="1"/>
  <c r="CW183" i="1"/>
  <c r="P183" i="3" s="1"/>
  <c r="CW182" i="1"/>
  <c r="P182" i="3" s="1"/>
  <c r="CW178" i="1"/>
  <c r="P178" i="3" s="1"/>
  <c r="CW177" i="1"/>
  <c r="P177" i="3" s="1"/>
  <c r="CW173" i="1"/>
  <c r="P173" i="3" s="1"/>
  <c r="CW171" i="1"/>
  <c r="P171" i="3" s="1"/>
  <c r="CW167" i="1"/>
  <c r="P167" i="3" s="1"/>
  <c r="CW165" i="1"/>
  <c r="P165" i="3" s="1"/>
  <c r="CW163" i="1"/>
  <c r="P163" i="3" s="1"/>
  <c r="CW162" i="1"/>
  <c r="P162" i="3" s="1"/>
  <c r="CW160" i="1"/>
  <c r="P160" i="3" s="1"/>
  <c r="CW158" i="1"/>
  <c r="P158" i="3" s="1"/>
  <c r="CW157" i="1"/>
  <c r="P157" i="3" s="1"/>
  <c r="CW155" i="1"/>
  <c r="P155" i="3" s="1"/>
  <c r="CW151" i="1"/>
  <c r="P151" i="3" s="1"/>
  <c r="CW149" i="1"/>
  <c r="P149" i="3" s="1"/>
  <c r="CW143" i="1"/>
  <c r="P143" i="3" s="1"/>
  <c r="CW141" i="1"/>
  <c r="P141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3" i="1"/>
  <c r="P133" i="3" s="1"/>
  <c r="CW131" i="1"/>
  <c r="P131" i="3" s="1"/>
  <c r="CW130" i="1"/>
  <c r="P130" i="3" s="1"/>
  <c r="CW123" i="1"/>
  <c r="P123" i="3" s="1"/>
  <c r="CW122" i="1"/>
  <c r="P122" i="3" s="1"/>
  <c r="CW121" i="1"/>
  <c r="P121" i="3" s="1"/>
  <c r="CW120" i="1"/>
  <c r="P120" i="3" s="1"/>
  <c r="CW119" i="1"/>
  <c r="P119" i="3" s="1"/>
  <c r="CW117" i="1"/>
  <c r="P117" i="3" s="1"/>
  <c r="CW116" i="1"/>
  <c r="P116" i="3" s="1"/>
  <c r="CW113" i="1"/>
  <c r="P113" i="3" s="1"/>
  <c r="CW112" i="1"/>
  <c r="P112" i="3" s="1"/>
  <c r="CW108" i="1"/>
  <c r="P108" i="3" s="1"/>
  <c r="CW107" i="1"/>
  <c r="P107" i="3" s="1"/>
  <c r="CW106" i="1"/>
  <c r="P106" i="3" s="1"/>
  <c r="CW105" i="1"/>
  <c r="P105" i="3" s="1"/>
  <c r="CW103" i="1"/>
  <c r="P103" i="3" s="1"/>
  <c r="CW102" i="1"/>
  <c r="P102" i="3" s="1"/>
  <c r="CW99" i="1"/>
  <c r="P99" i="3" s="1"/>
  <c r="CW97" i="1"/>
  <c r="P97" i="3" s="1"/>
  <c r="CW94" i="1"/>
  <c r="P94" i="3" s="1"/>
  <c r="CW93" i="1"/>
  <c r="P93" i="3" s="1"/>
  <c r="CW89" i="1"/>
  <c r="P89" i="3" s="1"/>
  <c r="CW88" i="1"/>
  <c r="P88" i="3" s="1"/>
  <c r="CW87" i="1"/>
  <c r="P87" i="3" s="1"/>
  <c r="CW86" i="1"/>
  <c r="P86" i="3" s="1"/>
  <c r="CW85" i="1"/>
  <c r="P85" i="3" s="1"/>
  <c r="CW83" i="1"/>
  <c r="P83" i="3" s="1"/>
  <c r="CW81" i="1"/>
  <c r="P81" i="3" s="1"/>
  <c r="CW79" i="1"/>
  <c r="P79" i="3" s="1"/>
  <c r="CW77" i="1"/>
  <c r="P77" i="3" s="1"/>
  <c r="CW71" i="1"/>
  <c r="P71" i="3" s="1"/>
  <c r="CW70" i="1"/>
  <c r="P70" i="3" s="1"/>
  <c r="CW69" i="1"/>
  <c r="P69" i="3" s="1"/>
  <c r="CW67" i="1"/>
  <c r="P67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9" i="1"/>
  <c r="P59" i="3" s="1"/>
  <c r="CW57" i="1"/>
  <c r="P57" i="3" s="1"/>
  <c r="CW55" i="1"/>
  <c r="P55" i="3" s="1"/>
  <c r="CW54" i="1"/>
  <c r="P54" i="3" s="1"/>
  <c r="CW48" i="1"/>
  <c r="P48" i="3" s="1"/>
  <c r="CW47" i="1"/>
  <c r="P47" i="3" s="1"/>
  <c r="CW45" i="1"/>
  <c r="P45" i="3" s="1"/>
  <c r="CW44" i="1"/>
  <c r="P44" i="3" s="1"/>
  <c r="CW43" i="1"/>
  <c r="P43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5" i="1"/>
  <c r="P35" i="3" s="1"/>
  <c r="CW33" i="1"/>
  <c r="P33" i="3" s="1"/>
  <c r="CW31" i="1"/>
  <c r="P31" i="3" s="1"/>
  <c r="CW29" i="1"/>
  <c r="P29" i="3" s="1"/>
  <c r="CW26" i="1"/>
  <c r="P26" i="3" s="1"/>
  <c r="CW25" i="1"/>
  <c r="P25" i="3" s="1"/>
  <c r="CW24" i="1"/>
  <c r="P24" i="3" s="1"/>
  <c r="CW23" i="1"/>
  <c r="P23" i="3" s="1"/>
  <c r="CW21" i="1"/>
  <c r="P21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L485" i="3"/>
  <c r="L483" i="3"/>
  <c r="L479" i="3"/>
  <c r="L477" i="3"/>
  <c r="L475" i="3"/>
  <c r="L473" i="3"/>
  <c r="K485" i="3"/>
  <c r="K483" i="3"/>
  <c r="K481" i="3"/>
  <c r="K479" i="3"/>
  <c r="K477" i="3"/>
  <c r="K475" i="3"/>
  <c r="J475" i="3"/>
  <c r="J473" i="3"/>
  <c r="J485" i="3"/>
  <c r="J483" i="3"/>
  <c r="J481" i="3"/>
  <c r="J477" i="3"/>
  <c r="L484" i="3"/>
  <c r="L481" i="3"/>
  <c r="K484" i="3"/>
  <c r="K482" i="3"/>
  <c r="K474" i="3"/>
  <c r="J480" i="3"/>
  <c r="J476" i="3"/>
  <c r="CW495" i="1"/>
  <c r="CJ495" i="1"/>
  <c r="BW495" i="1"/>
  <c r="BJ495" i="1"/>
  <c r="L476" i="3"/>
  <c r="K478" i="3"/>
  <c r="K476" i="3"/>
  <c r="L478" i="3"/>
  <c r="L474" i="3"/>
  <c r="J474" i="3"/>
  <c r="CW499" i="1"/>
  <c r="P499" i="3" s="1"/>
  <c r="CJ499" i="1"/>
  <c r="O499" i="3" s="1"/>
  <c r="BW499" i="1"/>
  <c r="N499" i="3" s="1"/>
  <c r="BJ499" i="1"/>
  <c r="M499" i="3" s="1"/>
  <c r="L499" i="3"/>
  <c r="K499" i="3"/>
  <c r="J499" i="3"/>
  <c r="CW494" i="1"/>
  <c r="P494" i="3" s="1"/>
  <c r="CJ494" i="1"/>
  <c r="O494" i="3" s="1"/>
  <c r="BW494" i="1"/>
  <c r="N494" i="3" s="1"/>
  <c r="BJ494" i="1"/>
  <c r="M494" i="3" s="1"/>
  <c r="L494" i="3"/>
  <c r="K494" i="3"/>
  <c r="J494" i="3"/>
  <c r="CW493" i="1"/>
  <c r="P493" i="3" s="1"/>
  <c r="CJ493" i="1"/>
  <c r="O493" i="3" s="1"/>
  <c r="BW493" i="1"/>
  <c r="N493" i="3" s="1"/>
  <c r="BJ493" i="1"/>
  <c r="M493" i="3" s="1"/>
  <c r="L493" i="3"/>
  <c r="K493" i="3"/>
  <c r="J493" i="3"/>
  <c r="CW492" i="1"/>
  <c r="P492" i="3" s="1"/>
  <c r="CJ492" i="1"/>
  <c r="O492" i="3" s="1"/>
  <c r="BW492" i="1"/>
  <c r="N492" i="3" s="1"/>
  <c r="BJ492" i="1"/>
  <c r="M492" i="3" s="1"/>
  <c r="L492" i="3"/>
  <c r="K492" i="3"/>
  <c r="J492" i="3"/>
  <c r="CW448" i="1"/>
  <c r="P448" i="3" s="1"/>
  <c r="CW447" i="1"/>
  <c r="P447" i="3" s="1"/>
  <c r="CW445" i="1"/>
  <c r="P445" i="3" s="1"/>
  <c r="CW444" i="1"/>
  <c r="P444" i="3" s="1"/>
  <c r="CW443" i="1"/>
  <c r="P443" i="3" s="1"/>
  <c r="CW428" i="1"/>
  <c r="P428" i="3" s="1"/>
  <c r="CW427" i="1"/>
  <c r="P427" i="3" s="1"/>
  <c r="CW420" i="1"/>
  <c r="P420" i="3" s="1"/>
  <c r="CW416" i="1"/>
  <c r="P416" i="3" s="1"/>
  <c r="CW401" i="1"/>
  <c r="P401" i="3" s="1"/>
  <c r="CW400" i="1"/>
  <c r="P400" i="3" s="1"/>
  <c r="CW391" i="1"/>
  <c r="P391" i="3" s="1"/>
  <c r="CW383" i="1"/>
  <c r="P383" i="3" s="1"/>
  <c r="CW373" i="1"/>
  <c r="P373" i="3" s="1"/>
  <c r="CW372" i="1"/>
  <c r="P372" i="3" s="1"/>
  <c r="CW371" i="1"/>
  <c r="P371" i="3" s="1"/>
  <c r="CW365" i="1"/>
  <c r="P365" i="3" s="1"/>
  <c r="CW345" i="1"/>
  <c r="P345" i="3" s="1"/>
  <c r="CW344" i="1"/>
  <c r="P344" i="3" s="1"/>
  <c r="CW336" i="1"/>
  <c r="P336" i="3" s="1"/>
  <c r="CW335" i="1"/>
  <c r="P335" i="3" s="1"/>
  <c r="CW331" i="1"/>
  <c r="P331" i="3" s="1"/>
  <c r="CW325" i="1"/>
  <c r="P325" i="3" s="1"/>
  <c r="CW312" i="1"/>
  <c r="P312" i="3" s="1"/>
  <c r="CW304" i="1"/>
  <c r="P304" i="3" s="1"/>
  <c r="CW303" i="1"/>
  <c r="P303" i="3" s="1"/>
  <c r="CW299" i="1"/>
  <c r="P299" i="3" s="1"/>
  <c r="CW291" i="1"/>
  <c r="P291" i="3" s="1"/>
  <c r="CW284" i="1"/>
  <c r="P284" i="3" s="1"/>
  <c r="CW272" i="1"/>
  <c r="P272" i="3" s="1"/>
  <c r="CW271" i="1"/>
  <c r="P271" i="3" s="1"/>
  <c r="CW260" i="1"/>
  <c r="P260" i="3" s="1"/>
  <c r="CW259" i="1"/>
  <c r="P259" i="3" s="1"/>
  <c r="CW249" i="1"/>
  <c r="P249" i="3" s="1"/>
  <c r="CW248" i="1"/>
  <c r="P248" i="3" s="1"/>
  <c r="CW235" i="1"/>
  <c r="P235" i="3" s="1"/>
  <c r="CW233" i="1"/>
  <c r="P233" i="3" s="1"/>
  <c r="CW232" i="1"/>
  <c r="P232" i="3" s="1"/>
  <c r="CW224" i="1"/>
  <c r="P224" i="3" s="1"/>
  <c r="CW221" i="1"/>
  <c r="P221" i="3" s="1"/>
  <c r="CW220" i="1"/>
  <c r="P220" i="3" s="1"/>
  <c r="CW198" i="1"/>
  <c r="P198" i="3" s="1"/>
  <c r="CW197" i="1"/>
  <c r="P197" i="3" s="1"/>
  <c r="CW194" i="1"/>
  <c r="P194" i="3" s="1"/>
  <c r="CW186" i="1"/>
  <c r="P186" i="3" s="1"/>
  <c r="CW175" i="1"/>
  <c r="P175" i="3" s="1"/>
  <c r="CW174" i="1"/>
  <c r="P174" i="3" s="1"/>
  <c r="CW170" i="1"/>
  <c r="P170" i="3" s="1"/>
  <c r="CW161" i="1"/>
  <c r="P161" i="3" s="1"/>
  <c r="CW147" i="1"/>
  <c r="P147" i="3" s="1"/>
  <c r="CW146" i="1"/>
  <c r="P146" i="3" s="1"/>
  <c r="CW145" i="1"/>
  <c r="P145" i="3" s="1"/>
  <c r="CW118" i="1"/>
  <c r="P118" i="3" s="1"/>
  <c r="CW111" i="1"/>
  <c r="P111" i="3" s="1"/>
  <c r="CW110" i="1"/>
  <c r="P110" i="3" s="1"/>
  <c r="CW109" i="1"/>
  <c r="P109" i="3" s="1"/>
  <c r="CW82" i="1"/>
  <c r="P82" i="3" s="1"/>
  <c r="CW66" i="1"/>
  <c r="P66" i="3" s="1"/>
  <c r="CW58" i="1"/>
  <c r="P58" i="3" s="1"/>
  <c r="CW46" i="1"/>
  <c r="P46" i="3" s="1"/>
  <c r="CW42" i="1"/>
  <c r="P42" i="3" s="1"/>
  <c r="CW30" i="1"/>
  <c r="P30" i="3" s="1"/>
  <c r="CW11" i="1"/>
  <c r="P11" i="3" s="1"/>
  <c r="CW491" i="1"/>
  <c r="P491" i="3" s="1"/>
  <c r="CJ491" i="1"/>
  <c r="O491" i="3" s="1"/>
  <c r="BW491" i="1"/>
  <c r="N491" i="3" s="1"/>
  <c r="BJ491" i="1"/>
  <c r="M491" i="3" s="1"/>
  <c r="L491" i="3"/>
  <c r="K491" i="3"/>
  <c r="J491" i="3"/>
  <c r="CW490" i="1"/>
  <c r="P490" i="3" s="1"/>
  <c r="CJ490" i="1"/>
  <c r="O490" i="3" s="1"/>
  <c r="BW490" i="1"/>
  <c r="N490" i="3" s="1"/>
  <c r="BJ490" i="1"/>
  <c r="M490" i="3" s="1"/>
  <c r="L490" i="3"/>
  <c r="K490" i="3"/>
  <c r="J490" i="3"/>
  <c r="CW489" i="1"/>
  <c r="P489" i="3" s="1"/>
  <c r="CJ489" i="1"/>
  <c r="O489" i="3" s="1"/>
  <c r="BW489" i="1"/>
  <c r="N489" i="3" s="1"/>
  <c r="BJ489" i="1"/>
  <c r="M489" i="3" s="1"/>
  <c r="L489" i="3"/>
  <c r="K489" i="3"/>
  <c r="J489" i="3"/>
  <c r="CW488" i="1"/>
  <c r="P488" i="3" s="1"/>
  <c r="CJ488" i="1"/>
  <c r="O488" i="3" s="1"/>
  <c r="BW488" i="1"/>
  <c r="N488" i="3" s="1"/>
  <c r="BJ488" i="1"/>
  <c r="M488" i="3" s="1"/>
  <c r="L488" i="3"/>
  <c r="K488" i="3"/>
  <c r="J488" i="3"/>
  <c r="CJ244" i="1"/>
  <c r="O244" i="3" s="1"/>
  <c r="BW244" i="1"/>
  <c r="N244" i="3" s="1"/>
  <c r="BJ244" i="1"/>
  <c r="M244" i="3" s="1"/>
  <c r="CW472" i="1"/>
  <c r="P472" i="3" s="1"/>
  <c r="CJ472" i="1"/>
  <c r="O472" i="3" s="1"/>
  <c r="BW472" i="1"/>
  <c r="N472" i="3" s="1"/>
  <c r="BJ472" i="1"/>
  <c r="M472" i="3" s="1"/>
  <c r="CW487" i="1"/>
  <c r="P487" i="3" s="1"/>
  <c r="CJ487" i="1"/>
  <c r="O487" i="3" s="1"/>
  <c r="BW487" i="1"/>
  <c r="N487" i="3" s="1"/>
  <c r="BJ487" i="1"/>
  <c r="M487" i="3" s="1"/>
  <c r="L487" i="3"/>
  <c r="K487" i="3"/>
  <c r="J487" i="3"/>
  <c r="CW486" i="1"/>
  <c r="P486" i="3" s="1"/>
  <c r="CJ486" i="1"/>
  <c r="O486" i="3" s="1"/>
  <c r="BW486" i="1"/>
  <c r="N486" i="3" s="1"/>
  <c r="BJ486" i="1"/>
  <c r="M486" i="3" s="1"/>
  <c r="L486" i="3"/>
  <c r="K486" i="3"/>
  <c r="J486" i="3"/>
  <c r="CW485" i="1"/>
  <c r="P485" i="3" s="1"/>
  <c r="CJ485" i="1"/>
  <c r="O485" i="3" s="1"/>
  <c r="BW485" i="1"/>
  <c r="N485" i="3" s="1"/>
  <c r="BJ485" i="1"/>
  <c r="M485" i="3" s="1"/>
  <c r="CW484" i="1"/>
  <c r="P484" i="3" s="1"/>
  <c r="CJ484" i="1"/>
  <c r="O484" i="3" s="1"/>
  <c r="BW484" i="1"/>
  <c r="N484" i="3" s="1"/>
  <c r="BJ484" i="1"/>
  <c r="M484" i="3" s="1"/>
  <c r="J484" i="3"/>
  <c r="CW483" i="1"/>
  <c r="P483" i="3" s="1"/>
  <c r="CJ483" i="1"/>
  <c r="O483" i="3" s="1"/>
  <c r="BW483" i="1"/>
  <c r="N483" i="3" s="1"/>
  <c r="BJ483" i="1"/>
  <c r="M483" i="3" s="1"/>
  <c r="CQ3" i="1"/>
  <c r="CN3" i="1"/>
  <c r="CM3" i="1"/>
  <c r="CL3" i="1"/>
  <c r="J482" i="3"/>
  <c r="J479" i="3"/>
  <c r="J478" i="3"/>
  <c r="CW482" i="1"/>
  <c r="P482" i="3" s="1"/>
  <c r="CJ482" i="1"/>
  <c r="O482" i="3" s="1"/>
  <c r="BW482" i="1"/>
  <c r="N482" i="3" s="1"/>
  <c r="BJ482" i="1"/>
  <c r="M482" i="3" s="1"/>
  <c r="L482" i="3"/>
  <c r="CW481" i="1"/>
  <c r="P481" i="3" s="1"/>
  <c r="CJ481" i="1"/>
  <c r="O481" i="3" s="1"/>
  <c r="BW481" i="1"/>
  <c r="N481" i="3" s="1"/>
  <c r="BJ481" i="1"/>
  <c r="M481" i="3" s="1"/>
  <c r="CW480" i="1"/>
  <c r="P480" i="3" s="1"/>
  <c r="CJ480" i="1"/>
  <c r="O480" i="3" s="1"/>
  <c r="BW480" i="1"/>
  <c r="N480" i="3" s="1"/>
  <c r="BJ480" i="1"/>
  <c r="M480" i="3" s="1"/>
  <c r="L480" i="3"/>
  <c r="K480" i="3"/>
  <c r="CW479" i="1"/>
  <c r="P479" i="3" s="1"/>
  <c r="CJ479" i="1"/>
  <c r="O479" i="3" s="1"/>
  <c r="BW479" i="1"/>
  <c r="N479" i="3" s="1"/>
  <c r="BJ479" i="1"/>
  <c r="M479" i="3" s="1"/>
  <c r="CW478" i="1"/>
  <c r="P478" i="3" s="1"/>
  <c r="CJ478" i="1"/>
  <c r="O478" i="3" s="1"/>
  <c r="BW478" i="1"/>
  <c r="N478" i="3" s="1"/>
  <c r="BJ478" i="1"/>
  <c r="M478" i="3" s="1"/>
  <c r="CW477" i="1"/>
  <c r="P477" i="3" s="1"/>
  <c r="CJ477" i="1"/>
  <c r="O477" i="3" s="1"/>
  <c r="BW477" i="1"/>
  <c r="N477" i="3" s="1"/>
  <c r="BJ477" i="1"/>
  <c r="M477" i="3" s="1"/>
  <c r="CW476" i="1"/>
  <c r="P476" i="3" s="1"/>
  <c r="CJ476" i="1"/>
  <c r="O476" i="3" s="1"/>
  <c r="BW476" i="1"/>
  <c r="N476" i="3" s="1"/>
  <c r="BJ476" i="1"/>
  <c r="M476" i="3" s="1"/>
  <c r="CW475" i="1"/>
  <c r="P475" i="3" s="1"/>
  <c r="CJ475" i="1"/>
  <c r="O475" i="3" s="1"/>
  <c r="BW475" i="1"/>
  <c r="N475" i="3" s="1"/>
  <c r="BJ475" i="1"/>
  <c r="M475" i="3" s="1"/>
  <c r="CW474" i="1"/>
  <c r="P474" i="3" s="1"/>
  <c r="CJ474" i="1"/>
  <c r="O474" i="3" s="1"/>
  <c r="BW474" i="1"/>
  <c r="N474" i="3" s="1"/>
  <c r="BJ474" i="1"/>
  <c r="M474" i="3" s="1"/>
  <c r="CW459" i="1"/>
  <c r="P459" i="3" s="1"/>
  <c r="CW451" i="1"/>
  <c r="P451" i="3" s="1"/>
  <c r="CW419" i="1"/>
  <c r="P419" i="3" s="1"/>
  <c r="CW411" i="1"/>
  <c r="P411" i="3" s="1"/>
  <c r="CW403" i="1"/>
  <c r="P403" i="3" s="1"/>
  <c r="CW395" i="1"/>
  <c r="P395" i="3" s="1"/>
  <c r="CW347" i="1"/>
  <c r="P347" i="3" s="1"/>
  <c r="CW332" i="1"/>
  <c r="P332" i="3" s="1"/>
  <c r="CW315" i="1"/>
  <c r="P315" i="3" s="1"/>
  <c r="CW308" i="1"/>
  <c r="P308" i="3" s="1"/>
  <c r="CW283" i="1"/>
  <c r="P283" i="3" s="1"/>
  <c r="CW276" i="1"/>
  <c r="P276" i="3" s="1"/>
  <c r="CW275" i="1"/>
  <c r="P275" i="3" s="1"/>
  <c r="CW252" i="1"/>
  <c r="P252" i="3" s="1"/>
  <c r="CW243" i="1"/>
  <c r="P243" i="3" s="1"/>
  <c r="CW242" i="1"/>
  <c r="P242" i="3" s="1"/>
  <c r="CW234" i="1"/>
  <c r="P234" i="3" s="1"/>
  <c r="CW230" i="1"/>
  <c r="P230" i="3" s="1"/>
  <c r="CW228" i="1"/>
  <c r="P228" i="3" s="1"/>
  <c r="CW212" i="1"/>
  <c r="P212" i="3" s="1"/>
  <c r="CW211" i="1"/>
  <c r="P211" i="3" s="1"/>
  <c r="CW206" i="1"/>
  <c r="P206" i="3" s="1"/>
  <c r="CW204" i="1"/>
  <c r="P204" i="3" s="1"/>
  <c r="CW189" i="1"/>
  <c r="P189" i="3" s="1"/>
  <c r="CW181" i="1"/>
  <c r="P181" i="3" s="1"/>
  <c r="CW180" i="1"/>
  <c r="P180" i="3" s="1"/>
  <c r="CW172" i="1"/>
  <c r="P172" i="3" s="1"/>
  <c r="CW164" i="1"/>
  <c r="P164" i="3" s="1"/>
  <c r="CW159" i="1"/>
  <c r="P159" i="3" s="1"/>
  <c r="CW156" i="1"/>
  <c r="P156" i="3" s="1"/>
  <c r="CW148" i="1"/>
  <c r="P148" i="3" s="1"/>
  <c r="CW140" i="1"/>
  <c r="P140" i="3" s="1"/>
  <c r="CW132" i="1"/>
  <c r="P132" i="3" s="1"/>
  <c r="CW127" i="1"/>
  <c r="P127" i="3" s="1"/>
  <c r="CW125" i="1"/>
  <c r="P125" i="3" s="1"/>
  <c r="CW124" i="1"/>
  <c r="P124" i="3" s="1"/>
  <c r="CW101" i="1"/>
  <c r="P101" i="3" s="1"/>
  <c r="CW100" i="1"/>
  <c r="P100" i="3" s="1"/>
  <c r="CW95" i="1"/>
  <c r="P95" i="3" s="1"/>
  <c r="CW92" i="1"/>
  <c r="P92" i="3" s="1"/>
  <c r="CW84" i="1"/>
  <c r="P84" i="3" s="1"/>
  <c r="CW76" i="1"/>
  <c r="P76" i="3" s="1"/>
  <c r="CW68" i="1"/>
  <c r="P68" i="3" s="1"/>
  <c r="CW53" i="1"/>
  <c r="P53" i="3" s="1"/>
  <c r="CW52" i="1"/>
  <c r="P52" i="3" s="1"/>
  <c r="CW28" i="1"/>
  <c r="P28" i="3" s="1"/>
  <c r="CW20" i="1"/>
  <c r="P20" i="3" s="1"/>
  <c r="CW473" i="1"/>
  <c r="P473" i="3" s="1"/>
  <c r="CJ473" i="1"/>
  <c r="O473" i="3" s="1"/>
  <c r="BW473" i="1"/>
  <c r="N473" i="3" s="1"/>
  <c r="BJ473" i="1"/>
  <c r="M473" i="3" s="1"/>
  <c r="K473" i="3"/>
  <c r="CW471" i="1"/>
  <c r="P471" i="3" s="1"/>
  <c r="CW470" i="1"/>
  <c r="P470" i="3" s="1"/>
  <c r="CW469" i="1"/>
  <c r="P469" i="3" s="1"/>
  <c r="CW468" i="1"/>
  <c r="P468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61" i="1"/>
  <c r="P461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52" i="1"/>
  <c r="P452" i="3" s="1"/>
  <c r="CW446" i="1"/>
  <c r="P446" i="3" s="1"/>
  <c r="CW442" i="1"/>
  <c r="P442" i="3" s="1"/>
  <c r="CW441" i="1"/>
  <c r="P441" i="3" s="1"/>
  <c r="CW440" i="1"/>
  <c r="P440" i="3" s="1"/>
  <c r="CW439" i="1"/>
  <c r="P439" i="3" s="1"/>
  <c r="CW438" i="1"/>
  <c r="P438" i="3" s="1"/>
  <c r="CW431" i="1"/>
  <c r="P431" i="3" s="1"/>
  <c r="CW430" i="1"/>
  <c r="P430" i="3" s="1"/>
  <c r="CW426" i="1"/>
  <c r="P426" i="3" s="1"/>
  <c r="CW425" i="1"/>
  <c r="P425" i="3" s="1"/>
  <c r="CW424" i="1"/>
  <c r="P424" i="3" s="1"/>
  <c r="CW421" i="1"/>
  <c r="P421" i="3" s="1"/>
  <c r="CW418" i="1"/>
  <c r="P418" i="3" s="1"/>
  <c r="CW417" i="1"/>
  <c r="P417" i="3" s="1"/>
  <c r="CW415" i="1"/>
  <c r="P415" i="3" s="1"/>
  <c r="CW414" i="1"/>
  <c r="P414" i="3" s="1"/>
  <c r="CW413" i="1"/>
  <c r="P413" i="3" s="1"/>
  <c r="CW407" i="1"/>
  <c r="P407" i="3" s="1"/>
  <c r="CW406" i="1"/>
  <c r="P406" i="3" s="1"/>
  <c r="CW405" i="1"/>
  <c r="P405" i="3" s="1"/>
  <c r="CW404" i="1"/>
  <c r="P404" i="3" s="1"/>
  <c r="CW394" i="1"/>
  <c r="P394" i="3" s="1"/>
  <c r="CW393" i="1"/>
  <c r="P393" i="3" s="1"/>
  <c r="CW390" i="1"/>
  <c r="P390" i="3" s="1"/>
  <c r="CW389" i="1"/>
  <c r="P389" i="3" s="1"/>
  <c r="CW388" i="1"/>
  <c r="P388" i="3" s="1"/>
  <c r="CW386" i="1"/>
  <c r="P386" i="3" s="1"/>
  <c r="CW378" i="1"/>
  <c r="P378" i="3" s="1"/>
  <c r="CW377" i="1"/>
  <c r="P377" i="3" s="1"/>
  <c r="CW376" i="1"/>
  <c r="P376" i="3" s="1"/>
  <c r="CW375" i="1"/>
  <c r="P375" i="3" s="1"/>
  <c r="CW369" i="1"/>
  <c r="P369" i="3" s="1"/>
  <c r="CW368" i="1"/>
  <c r="P368" i="3" s="1"/>
  <c r="CW362" i="1"/>
  <c r="P362" i="3" s="1"/>
  <c r="CW361" i="1"/>
  <c r="P361" i="3" s="1"/>
  <c r="CW358" i="1"/>
  <c r="P358" i="3" s="1"/>
  <c r="CW357" i="1"/>
  <c r="P357" i="3" s="1"/>
  <c r="CW354" i="1"/>
  <c r="P354" i="3" s="1"/>
  <c r="CW353" i="1"/>
  <c r="P353" i="3" s="1"/>
  <c r="CW346" i="1"/>
  <c r="P346" i="3" s="1"/>
  <c r="CW343" i="1"/>
  <c r="P343" i="3" s="1"/>
  <c r="CW342" i="1"/>
  <c r="P342" i="3" s="1"/>
  <c r="CW341" i="1"/>
  <c r="P341" i="3" s="1"/>
  <c r="CW338" i="1"/>
  <c r="P338" i="3" s="1"/>
  <c r="CW337" i="1"/>
  <c r="P337" i="3" s="1"/>
  <c r="CW328" i="1"/>
  <c r="P328" i="3" s="1"/>
  <c r="CW327" i="1"/>
  <c r="P327" i="3" s="1"/>
  <c r="CW326" i="1"/>
  <c r="P326" i="3" s="1"/>
  <c r="CW322" i="1"/>
  <c r="P322" i="3" s="1"/>
  <c r="CW319" i="1"/>
  <c r="P319" i="3" s="1"/>
  <c r="CW318" i="1"/>
  <c r="P318" i="3" s="1"/>
  <c r="CW311" i="1"/>
  <c r="P311" i="3" s="1"/>
  <c r="CW310" i="1"/>
  <c r="P310" i="3" s="1"/>
  <c r="CW305" i="1"/>
  <c r="P305" i="3" s="1"/>
  <c r="CW302" i="1"/>
  <c r="P302" i="3" s="1"/>
  <c r="CW301" i="1"/>
  <c r="P301" i="3" s="1"/>
  <c r="CW298" i="1"/>
  <c r="P298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85" i="1"/>
  <c r="P285" i="3" s="1"/>
  <c r="CW274" i="1"/>
  <c r="P274" i="3" s="1"/>
  <c r="CW273" i="1"/>
  <c r="P273" i="3" s="1"/>
  <c r="CW270" i="1"/>
  <c r="P270" i="3" s="1"/>
  <c r="CW269" i="1"/>
  <c r="P269" i="3" s="1"/>
  <c r="CW264" i="1"/>
  <c r="P264" i="3" s="1"/>
  <c r="CW263" i="1"/>
  <c r="P263" i="3" s="1"/>
  <c r="CW257" i="1"/>
  <c r="P257" i="3" s="1"/>
  <c r="CW256" i="1"/>
  <c r="P256" i="3" s="1"/>
  <c r="CW250" i="1"/>
  <c r="P250" i="3" s="1"/>
  <c r="CW245" i="1"/>
  <c r="P245" i="3" s="1"/>
  <c r="CW241" i="1"/>
  <c r="P241" i="3" s="1"/>
  <c r="CW240" i="1"/>
  <c r="P240" i="3" s="1"/>
  <c r="CW229" i="1"/>
  <c r="P229" i="3" s="1"/>
  <c r="CW226" i="1"/>
  <c r="P226" i="3" s="1"/>
  <c r="CW225" i="1"/>
  <c r="P225" i="3" s="1"/>
  <c r="CW223" i="1"/>
  <c r="P223" i="3" s="1"/>
  <c r="CW218" i="1"/>
  <c r="P218" i="3" s="1"/>
  <c r="CW217" i="1"/>
  <c r="P217" i="3" s="1"/>
  <c r="CW205" i="1"/>
  <c r="P205" i="3" s="1"/>
  <c r="CW203" i="1"/>
  <c r="P203" i="3" s="1"/>
  <c r="CW202" i="1"/>
  <c r="P202" i="3" s="1"/>
  <c r="CW201" i="1"/>
  <c r="P201" i="3" s="1"/>
  <c r="CW193" i="1"/>
  <c r="P193" i="3" s="1"/>
  <c r="CW192" i="1"/>
  <c r="P192" i="3" s="1"/>
  <c r="CW184" i="1"/>
  <c r="P184" i="3" s="1"/>
  <c r="CW179" i="1"/>
  <c r="P179" i="3" s="1"/>
  <c r="CW176" i="1"/>
  <c r="P176" i="3" s="1"/>
  <c r="CW169" i="1"/>
  <c r="P169" i="3" s="1"/>
  <c r="CW168" i="1"/>
  <c r="P168" i="3" s="1"/>
  <c r="CW166" i="1"/>
  <c r="P166" i="3" s="1"/>
  <c r="CW154" i="1"/>
  <c r="P154" i="3" s="1"/>
  <c r="CW153" i="1"/>
  <c r="P153" i="3" s="1"/>
  <c r="CW152" i="1"/>
  <c r="P152" i="3" s="1"/>
  <c r="CW150" i="1"/>
  <c r="P150" i="3" s="1"/>
  <c r="CW144" i="1"/>
  <c r="P144" i="3" s="1"/>
  <c r="CW142" i="1"/>
  <c r="P142" i="3" s="1"/>
  <c r="CW129" i="1"/>
  <c r="P129" i="3" s="1"/>
  <c r="CW128" i="1"/>
  <c r="P128" i="3" s="1"/>
  <c r="CW126" i="1"/>
  <c r="P126" i="3" s="1"/>
  <c r="CW115" i="1"/>
  <c r="P115" i="3" s="1"/>
  <c r="CW114" i="1"/>
  <c r="P114" i="3" s="1"/>
  <c r="CW104" i="1"/>
  <c r="P104" i="3" s="1"/>
  <c r="CW98" i="1"/>
  <c r="P98" i="3" s="1"/>
  <c r="CW96" i="1"/>
  <c r="P96" i="3" s="1"/>
  <c r="CW91" i="1"/>
  <c r="P91" i="3" s="1"/>
  <c r="CW90" i="1"/>
  <c r="P90" i="3" s="1"/>
  <c r="CW80" i="1"/>
  <c r="P80" i="3" s="1"/>
  <c r="CW78" i="1"/>
  <c r="P78" i="3" s="1"/>
  <c r="CW75" i="1"/>
  <c r="P75" i="3" s="1"/>
  <c r="CW74" i="1"/>
  <c r="P74" i="3" s="1"/>
  <c r="CW73" i="1"/>
  <c r="P73" i="3" s="1"/>
  <c r="CW72" i="1"/>
  <c r="P72" i="3" s="1"/>
  <c r="CW56" i="1"/>
  <c r="P56" i="3" s="1"/>
  <c r="CW51" i="1"/>
  <c r="P51" i="3" s="1"/>
  <c r="CW50" i="1"/>
  <c r="P50" i="3" s="1"/>
  <c r="CW49" i="1"/>
  <c r="P49" i="3" s="1"/>
  <c r="CW34" i="1"/>
  <c r="P34" i="3" s="1"/>
  <c r="CW32" i="1"/>
  <c r="P32" i="3" s="1"/>
  <c r="CW27" i="1"/>
  <c r="P27" i="3" s="1"/>
  <c r="CW22" i="1"/>
  <c r="P22" i="3" s="1"/>
  <c r="CW9" i="1"/>
  <c r="P9" i="3" s="1"/>
  <c r="CV3" i="1"/>
  <c r="CU3" i="1"/>
  <c r="CT3" i="1"/>
  <c r="CS3" i="1"/>
  <c r="CR3" i="1"/>
  <c r="CP3" i="1"/>
  <c r="CO3" i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5" i="1"/>
  <c r="O245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5" i="1"/>
  <c r="N245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5" i="1"/>
  <c r="M245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J6" i="5" l="1"/>
  <c r="K6" i="5" s="1"/>
  <c r="J12" i="5"/>
  <c r="K12" i="5" s="1"/>
  <c r="D13" i="4"/>
  <c r="J8" i="5"/>
  <c r="K8" i="5" s="1"/>
  <c r="C13" i="4"/>
  <c r="E7" i="5"/>
  <c r="G13" i="5"/>
  <c r="H13" i="5" s="1"/>
  <c r="D13" i="5"/>
  <c r="E13" i="5" s="1"/>
  <c r="J5" i="5"/>
  <c r="K5" i="5" s="1"/>
  <c r="P5" i="3"/>
  <c r="O5" i="3"/>
  <c r="N5" i="3"/>
  <c r="M5" i="3"/>
  <c r="CK3" i="1"/>
  <c r="BW3" i="1"/>
  <c r="CW3" i="1"/>
  <c r="CJ3" i="1"/>
  <c r="BJ3" i="1"/>
  <c r="L468" i="3"/>
  <c r="K468" i="3"/>
  <c r="J468" i="3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L471" i="3"/>
  <c r="K471" i="3"/>
  <c r="J471" i="3"/>
  <c r="L470" i="3"/>
  <c r="K470" i="3"/>
  <c r="J470" i="3"/>
  <c r="L469" i="3"/>
  <c r="K469" i="3"/>
  <c r="J469" i="3"/>
  <c r="L322" i="3"/>
  <c r="L294" i="3"/>
  <c r="L278" i="3"/>
  <c r="L270" i="3"/>
  <c r="L262" i="3"/>
  <c r="L254" i="3"/>
  <c r="L246" i="3"/>
  <c r="L237" i="3"/>
  <c r="L230" i="3"/>
  <c r="L222" i="3"/>
  <c r="L214" i="3"/>
  <c r="L206" i="3"/>
  <c r="L199" i="3"/>
  <c r="L191" i="3"/>
  <c r="L183" i="3"/>
  <c r="L175" i="3"/>
  <c r="L167" i="3"/>
  <c r="L159" i="3"/>
  <c r="L151" i="3"/>
  <c r="L143" i="3"/>
  <c r="L135" i="3"/>
  <c r="L131" i="3"/>
  <c r="L127" i="3"/>
  <c r="L123" i="3"/>
  <c r="L119" i="3"/>
  <c r="L115" i="3"/>
  <c r="L111" i="3"/>
  <c r="L107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6" i="3"/>
  <c r="L35" i="3"/>
  <c r="L31" i="3"/>
  <c r="L28" i="3"/>
  <c r="L27" i="3"/>
  <c r="L23" i="3"/>
  <c r="L20" i="3"/>
  <c r="L19" i="3"/>
  <c r="L15" i="3"/>
  <c r="L12" i="3"/>
  <c r="L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7" i="3"/>
  <c r="L276" i="3"/>
  <c r="L275" i="3"/>
  <c r="L274" i="3"/>
  <c r="L273" i="3"/>
  <c r="L272" i="3"/>
  <c r="L271" i="3"/>
  <c r="L269" i="3"/>
  <c r="L268" i="3"/>
  <c r="L267" i="3"/>
  <c r="L266" i="3"/>
  <c r="L265" i="3"/>
  <c r="L264" i="3"/>
  <c r="L263" i="3"/>
  <c r="L261" i="3"/>
  <c r="L260" i="3"/>
  <c r="L259" i="3"/>
  <c r="L258" i="3"/>
  <c r="L257" i="3"/>
  <c r="L256" i="3"/>
  <c r="L255" i="3"/>
  <c r="L253" i="3"/>
  <c r="L252" i="3"/>
  <c r="L251" i="3"/>
  <c r="L250" i="3"/>
  <c r="L249" i="3"/>
  <c r="L248" i="3"/>
  <c r="L247" i="3"/>
  <c r="L245" i="3"/>
  <c r="L243" i="3"/>
  <c r="L242" i="3"/>
  <c r="L241" i="3"/>
  <c r="L240" i="3"/>
  <c r="L239" i="3"/>
  <c r="L238" i="3"/>
  <c r="L236" i="3"/>
  <c r="L235" i="3"/>
  <c r="L234" i="3"/>
  <c r="L233" i="3"/>
  <c r="L232" i="3"/>
  <c r="L231" i="3"/>
  <c r="L229" i="3"/>
  <c r="L228" i="3"/>
  <c r="L227" i="3"/>
  <c r="L226" i="3"/>
  <c r="L225" i="3"/>
  <c r="L224" i="3"/>
  <c r="L223" i="3"/>
  <c r="L221" i="3"/>
  <c r="L220" i="3"/>
  <c r="L219" i="3"/>
  <c r="L218" i="3"/>
  <c r="L217" i="3"/>
  <c r="L216" i="3"/>
  <c r="L215" i="3"/>
  <c r="L213" i="3"/>
  <c r="L212" i="3"/>
  <c r="L211" i="3"/>
  <c r="L210" i="3"/>
  <c r="L209" i="3"/>
  <c r="L208" i="3"/>
  <c r="L207" i="3"/>
  <c r="L205" i="3"/>
  <c r="L204" i="3"/>
  <c r="L203" i="3"/>
  <c r="L202" i="3"/>
  <c r="L201" i="3"/>
  <c r="L200" i="3"/>
  <c r="L198" i="3"/>
  <c r="L197" i="3"/>
  <c r="L196" i="3"/>
  <c r="L195" i="3"/>
  <c r="L194" i="3"/>
  <c r="L193" i="3"/>
  <c r="L192" i="3"/>
  <c r="L190" i="3"/>
  <c r="L189" i="3"/>
  <c r="L188" i="3"/>
  <c r="L187" i="3"/>
  <c r="L186" i="3"/>
  <c r="L185" i="3"/>
  <c r="L184" i="3"/>
  <c r="L182" i="3"/>
  <c r="L181" i="3"/>
  <c r="L180" i="3"/>
  <c r="L179" i="3"/>
  <c r="L178" i="3"/>
  <c r="L177" i="3"/>
  <c r="L176" i="3"/>
  <c r="L174" i="3"/>
  <c r="L173" i="3"/>
  <c r="L172" i="3"/>
  <c r="L171" i="3"/>
  <c r="L170" i="3"/>
  <c r="L169" i="3"/>
  <c r="L168" i="3"/>
  <c r="L166" i="3"/>
  <c r="L165" i="3"/>
  <c r="L164" i="3"/>
  <c r="L163" i="3"/>
  <c r="L162" i="3"/>
  <c r="L161" i="3"/>
  <c r="L160" i="3"/>
  <c r="L158" i="3"/>
  <c r="L157" i="3"/>
  <c r="L156" i="3"/>
  <c r="L155" i="3"/>
  <c r="L154" i="3"/>
  <c r="L153" i="3"/>
  <c r="L152" i="3"/>
  <c r="L150" i="3"/>
  <c r="L149" i="3"/>
  <c r="L148" i="3"/>
  <c r="L147" i="3"/>
  <c r="L146" i="3"/>
  <c r="L145" i="3"/>
  <c r="L144" i="3"/>
  <c r="L142" i="3"/>
  <c r="L141" i="3"/>
  <c r="L140" i="3"/>
  <c r="L139" i="3"/>
  <c r="L138" i="3"/>
  <c r="L137" i="3"/>
  <c r="L136" i="3"/>
  <c r="L134" i="3"/>
  <c r="L133" i="3"/>
  <c r="L132" i="3"/>
  <c r="L130" i="3"/>
  <c r="L129" i="3"/>
  <c r="L128" i="3"/>
  <c r="L126" i="3"/>
  <c r="L125" i="3"/>
  <c r="L124" i="3"/>
  <c r="L122" i="3"/>
  <c r="L121" i="3"/>
  <c r="L120" i="3"/>
  <c r="L118" i="3"/>
  <c r="L117" i="3"/>
  <c r="L116" i="3"/>
  <c r="L114" i="3"/>
  <c r="L113" i="3"/>
  <c r="L112" i="3"/>
  <c r="L110" i="3"/>
  <c r="L109" i="3"/>
  <c r="L108" i="3"/>
  <c r="L106" i="3"/>
  <c r="L105" i="3"/>
  <c r="L104" i="3"/>
  <c r="L102" i="3"/>
  <c r="L101" i="3"/>
  <c r="L100" i="3"/>
  <c r="L98" i="3"/>
  <c r="L97" i="3"/>
  <c r="L96" i="3"/>
  <c r="L94" i="3"/>
  <c r="L93" i="3"/>
  <c r="L92" i="3"/>
  <c r="L90" i="3"/>
  <c r="L89" i="3"/>
  <c r="L88" i="3"/>
  <c r="L86" i="3"/>
  <c r="L85" i="3"/>
  <c r="L84" i="3"/>
  <c r="L82" i="3"/>
  <c r="L81" i="3"/>
  <c r="L80" i="3"/>
  <c r="L78" i="3"/>
  <c r="L77" i="3"/>
  <c r="L76" i="3"/>
  <c r="L74" i="3"/>
  <c r="L73" i="3"/>
  <c r="L72" i="3"/>
  <c r="L70" i="3"/>
  <c r="L69" i="3"/>
  <c r="L68" i="3"/>
  <c r="L66" i="3"/>
  <c r="L65" i="3"/>
  <c r="L64" i="3"/>
  <c r="L62" i="3"/>
  <c r="L61" i="3"/>
  <c r="L60" i="3"/>
  <c r="L58" i="3"/>
  <c r="L57" i="3"/>
  <c r="L56" i="3"/>
  <c r="L54" i="3"/>
  <c r="L53" i="3"/>
  <c r="L52" i="3"/>
  <c r="L50" i="3"/>
  <c r="L49" i="3"/>
  <c r="L48" i="3"/>
  <c r="L46" i="3"/>
  <c r="L45" i="3"/>
  <c r="L44" i="3"/>
  <c r="L42" i="3"/>
  <c r="L41" i="3"/>
  <c r="L40" i="3"/>
  <c r="L38" i="3"/>
  <c r="L37" i="3"/>
  <c r="L34" i="3"/>
  <c r="L33" i="3"/>
  <c r="L32" i="3"/>
  <c r="L30" i="3"/>
  <c r="L29" i="3"/>
  <c r="L26" i="3"/>
  <c r="L25" i="3"/>
  <c r="L24" i="3"/>
  <c r="L22" i="3"/>
  <c r="L21" i="3"/>
  <c r="L18" i="3"/>
  <c r="L17" i="3"/>
  <c r="L16" i="3"/>
  <c r="L14" i="3"/>
  <c r="L13" i="3"/>
  <c r="L11" i="3"/>
  <c r="L10" i="3"/>
  <c r="L9" i="3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J13" i="5" l="1"/>
  <c r="K13" i="5" s="1"/>
  <c r="C2" i="2"/>
  <c r="K2" i="2"/>
  <c r="B2" i="2"/>
  <c r="E2" i="2"/>
  <c r="AW7" i="1"/>
  <c r="J2" i="2"/>
  <c r="D2" i="2"/>
  <c r="L2" i="2"/>
  <c r="G2" i="2"/>
  <c r="I2" i="2"/>
  <c r="F2" i="2"/>
  <c r="H2" i="2"/>
  <c r="M2" i="2"/>
  <c r="J462" i="3"/>
  <c r="J454" i="3"/>
  <c r="J446" i="3"/>
  <c r="J438" i="3"/>
  <c r="J430" i="3"/>
  <c r="J422" i="3"/>
  <c r="J414" i="3"/>
  <c r="J406" i="3"/>
  <c r="J398" i="3"/>
  <c r="J390" i="3"/>
  <c r="J382" i="3"/>
  <c r="J374" i="3"/>
  <c r="J366" i="3"/>
  <c r="J358" i="3"/>
  <c r="J350" i="3"/>
  <c r="J342" i="3"/>
  <c r="J334" i="3"/>
  <c r="J331" i="3"/>
  <c r="J326" i="3"/>
  <c r="J318" i="3"/>
  <c r="J310" i="3"/>
  <c r="J302" i="3"/>
  <c r="J294" i="3"/>
  <c r="J286" i="3"/>
  <c r="J278" i="3"/>
  <c r="J270" i="3"/>
  <c r="J262" i="3"/>
  <c r="J254" i="3"/>
  <c r="J246" i="3"/>
  <c r="J237" i="3"/>
  <c r="J230" i="3"/>
  <c r="J222" i="3"/>
  <c r="J214" i="3"/>
  <c r="J206" i="3"/>
  <c r="J199" i="3"/>
  <c r="J191" i="3"/>
  <c r="J183" i="3"/>
  <c r="J175" i="3"/>
  <c r="J167" i="3"/>
  <c r="J159" i="3"/>
  <c r="J151" i="3"/>
  <c r="J143" i="3"/>
  <c r="J135" i="3"/>
  <c r="J127" i="3"/>
  <c r="J119" i="3"/>
  <c r="J111" i="3"/>
  <c r="J103" i="3"/>
  <c r="J95" i="3"/>
  <c r="J87" i="3"/>
  <c r="J79" i="3"/>
  <c r="J71" i="3"/>
  <c r="J63" i="3"/>
  <c r="J55" i="3"/>
  <c r="J47" i="3"/>
  <c r="J39" i="3"/>
  <c r="J31" i="3"/>
  <c r="J23" i="3"/>
  <c r="J15" i="3"/>
  <c r="J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AJ7" i="1"/>
  <c r="K7" i="3" s="1"/>
  <c r="J467" i="3"/>
  <c r="J466" i="3"/>
  <c r="J465" i="3"/>
  <c r="J464" i="3"/>
  <c r="J463" i="3"/>
  <c r="J461" i="3"/>
  <c r="J460" i="3"/>
  <c r="J459" i="3"/>
  <c r="J458" i="3"/>
  <c r="J457" i="3"/>
  <c r="J456" i="3"/>
  <c r="J455" i="3"/>
  <c r="J453" i="3"/>
  <c r="J452" i="3"/>
  <c r="J451" i="3"/>
  <c r="J450" i="3"/>
  <c r="J449" i="3"/>
  <c r="J448" i="3"/>
  <c r="J447" i="3"/>
  <c r="J445" i="3"/>
  <c r="J444" i="3"/>
  <c r="J443" i="3"/>
  <c r="J442" i="3"/>
  <c r="J441" i="3"/>
  <c r="J440" i="3"/>
  <c r="J439" i="3"/>
  <c r="J437" i="3"/>
  <c r="J436" i="3"/>
  <c r="J435" i="3"/>
  <c r="J434" i="3"/>
  <c r="J433" i="3"/>
  <c r="J432" i="3"/>
  <c r="J431" i="3"/>
  <c r="J429" i="3"/>
  <c r="J428" i="3"/>
  <c r="J427" i="3"/>
  <c r="J426" i="3"/>
  <c r="J425" i="3"/>
  <c r="J424" i="3"/>
  <c r="J423" i="3"/>
  <c r="J421" i="3"/>
  <c r="J420" i="3"/>
  <c r="J419" i="3"/>
  <c r="J418" i="3"/>
  <c r="J417" i="3"/>
  <c r="J416" i="3"/>
  <c r="J415" i="3"/>
  <c r="J413" i="3"/>
  <c r="J412" i="3"/>
  <c r="J411" i="3"/>
  <c r="J410" i="3"/>
  <c r="J409" i="3"/>
  <c r="J408" i="3"/>
  <c r="J407" i="3"/>
  <c r="J405" i="3"/>
  <c r="J404" i="3"/>
  <c r="J403" i="3"/>
  <c r="J402" i="3"/>
  <c r="J401" i="3"/>
  <c r="J400" i="3"/>
  <c r="J399" i="3"/>
  <c r="J397" i="3"/>
  <c r="J396" i="3"/>
  <c r="J395" i="3"/>
  <c r="J394" i="3"/>
  <c r="J393" i="3"/>
  <c r="J392" i="3"/>
  <c r="J391" i="3"/>
  <c r="J389" i="3"/>
  <c r="J388" i="3"/>
  <c r="J387" i="3"/>
  <c r="J386" i="3"/>
  <c r="J385" i="3"/>
  <c r="J384" i="3"/>
  <c r="J383" i="3"/>
  <c r="J381" i="3"/>
  <c r="J380" i="3"/>
  <c r="J379" i="3"/>
  <c r="J378" i="3"/>
  <c r="J377" i="3"/>
  <c r="J376" i="3"/>
  <c r="J375" i="3"/>
  <c r="J373" i="3"/>
  <c r="J372" i="3"/>
  <c r="J371" i="3"/>
  <c r="J370" i="3"/>
  <c r="J369" i="3"/>
  <c r="J368" i="3"/>
  <c r="J367" i="3"/>
  <c r="J365" i="3"/>
  <c r="J364" i="3"/>
  <c r="J363" i="3"/>
  <c r="J362" i="3"/>
  <c r="J361" i="3"/>
  <c r="J360" i="3"/>
  <c r="J359" i="3"/>
  <c r="J357" i="3"/>
  <c r="J356" i="3"/>
  <c r="J355" i="3"/>
  <c r="J354" i="3"/>
  <c r="J353" i="3"/>
  <c r="J352" i="3"/>
  <c r="J351" i="3"/>
  <c r="J349" i="3"/>
  <c r="J348" i="3"/>
  <c r="J347" i="3"/>
  <c r="J346" i="3"/>
  <c r="J345" i="3"/>
  <c r="J344" i="3"/>
  <c r="J343" i="3"/>
  <c r="J341" i="3"/>
  <c r="J340" i="3"/>
  <c r="J339" i="3"/>
  <c r="J338" i="3"/>
  <c r="J337" i="3"/>
  <c r="J336" i="3"/>
  <c r="J335" i="3"/>
  <c r="J333" i="3"/>
  <c r="J332" i="3"/>
  <c r="J330" i="3"/>
  <c r="J329" i="3"/>
  <c r="J328" i="3"/>
  <c r="J327" i="3"/>
  <c r="J325" i="3"/>
  <c r="J324" i="3"/>
  <c r="J323" i="3"/>
  <c r="J322" i="3"/>
  <c r="J321" i="3"/>
  <c r="J320" i="3"/>
  <c r="J319" i="3"/>
  <c r="J317" i="3"/>
  <c r="J316" i="3"/>
  <c r="J315" i="3"/>
  <c r="J314" i="3"/>
  <c r="J313" i="3"/>
  <c r="J312" i="3"/>
  <c r="J311" i="3"/>
  <c r="J309" i="3"/>
  <c r="J308" i="3"/>
  <c r="J307" i="3"/>
  <c r="J306" i="3"/>
  <c r="J305" i="3"/>
  <c r="J304" i="3"/>
  <c r="J303" i="3"/>
  <c r="J301" i="3"/>
  <c r="J300" i="3"/>
  <c r="J299" i="3"/>
  <c r="J298" i="3"/>
  <c r="J297" i="3"/>
  <c r="J296" i="3"/>
  <c r="J295" i="3"/>
  <c r="J293" i="3"/>
  <c r="J292" i="3"/>
  <c r="J291" i="3"/>
  <c r="J290" i="3"/>
  <c r="J289" i="3"/>
  <c r="J288" i="3"/>
  <c r="J287" i="3"/>
  <c r="J285" i="3"/>
  <c r="J284" i="3"/>
  <c r="J283" i="3"/>
  <c r="J282" i="3"/>
  <c r="J281" i="3"/>
  <c r="J280" i="3"/>
  <c r="J279" i="3"/>
  <c r="J277" i="3"/>
  <c r="J276" i="3"/>
  <c r="J275" i="3"/>
  <c r="J274" i="3"/>
  <c r="J273" i="3"/>
  <c r="J272" i="3"/>
  <c r="J271" i="3"/>
  <c r="J269" i="3"/>
  <c r="J268" i="3"/>
  <c r="J267" i="3"/>
  <c r="J266" i="3"/>
  <c r="J265" i="3"/>
  <c r="J264" i="3"/>
  <c r="J263" i="3"/>
  <c r="J261" i="3"/>
  <c r="J260" i="3"/>
  <c r="J259" i="3"/>
  <c r="J258" i="3"/>
  <c r="J257" i="3"/>
  <c r="J256" i="3"/>
  <c r="J255" i="3"/>
  <c r="J253" i="3"/>
  <c r="J252" i="3"/>
  <c r="J251" i="3"/>
  <c r="J250" i="3"/>
  <c r="J249" i="3"/>
  <c r="J248" i="3"/>
  <c r="J247" i="3"/>
  <c r="J245" i="3"/>
  <c r="J243" i="3"/>
  <c r="J242" i="3"/>
  <c r="J241" i="3"/>
  <c r="J240" i="3"/>
  <c r="J239" i="3"/>
  <c r="J238" i="3"/>
  <c r="J236" i="3"/>
  <c r="J235" i="3"/>
  <c r="J234" i="3"/>
  <c r="J233" i="3"/>
  <c r="J232" i="3"/>
  <c r="J231" i="3"/>
  <c r="J229" i="3"/>
  <c r="J228" i="3"/>
  <c r="J227" i="3"/>
  <c r="J226" i="3"/>
  <c r="J225" i="3"/>
  <c r="J224" i="3"/>
  <c r="J223" i="3"/>
  <c r="J221" i="3"/>
  <c r="J220" i="3"/>
  <c r="J219" i="3"/>
  <c r="J218" i="3"/>
  <c r="J217" i="3"/>
  <c r="J216" i="3"/>
  <c r="J215" i="3"/>
  <c r="J213" i="3"/>
  <c r="J212" i="3"/>
  <c r="J211" i="3"/>
  <c r="J210" i="3"/>
  <c r="J209" i="3"/>
  <c r="J208" i="3"/>
  <c r="J207" i="3"/>
  <c r="J205" i="3"/>
  <c r="J204" i="3"/>
  <c r="J203" i="3"/>
  <c r="J202" i="3"/>
  <c r="J201" i="3"/>
  <c r="J200" i="3"/>
  <c r="J198" i="3"/>
  <c r="J197" i="3"/>
  <c r="J196" i="3"/>
  <c r="J195" i="3"/>
  <c r="J194" i="3"/>
  <c r="J193" i="3"/>
  <c r="J192" i="3"/>
  <c r="J190" i="3"/>
  <c r="J189" i="3"/>
  <c r="J188" i="3"/>
  <c r="J187" i="3"/>
  <c r="J186" i="3"/>
  <c r="J185" i="3"/>
  <c r="J184" i="3"/>
  <c r="J182" i="3"/>
  <c r="J181" i="3"/>
  <c r="J180" i="3"/>
  <c r="J179" i="3"/>
  <c r="J178" i="3"/>
  <c r="J177" i="3"/>
  <c r="J176" i="3"/>
  <c r="J174" i="3"/>
  <c r="J173" i="3"/>
  <c r="J172" i="3"/>
  <c r="J171" i="3"/>
  <c r="J170" i="3"/>
  <c r="J169" i="3"/>
  <c r="J168" i="3"/>
  <c r="J166" i="3"/>
  <c r="J165" i="3"/>
  <c r="J164" i="3"/>
  <c r="J163" i="3"/>
  <c r="J162" i="3"/>
  <c r="J161" i="3"/>
  <c r="J160" i="3"/>
  <c r="J158" i="3"/>
  <c r="J157" i="3"/>
  <c r="J156" i="3"/>
  <c r="J155" i="3"/>
  <c r="J154" i="3"/>
  <c r="J153" i="3"/>
  <c r="J152" i="3"/>
  <c r="J150" i="3"/>
  <c r="J149" i="3"/>
  <c r="J148" i="3"/>
  <c r="J147" i="3"/>
  <c r="J146" i="3"/>
  <c r="J145" i="3"/>
  <c r="J144" i="3"/>
  <c r="J142" i="3"/>
  <c r="J141" i="3"/>
  <c r="J140" i="3"/>
  <c r="J139" i="3"/>
  <c r="J138" i="3"/>
  <c r="J137" i="3"/>
  <c r="J136" i="3"/>
  <c r="J134" i="3"/>
  <c r="J133" i="3"/>
  <c r="J132" i="3"/>
  <c r="J131" i="3"/>
  <c r="J130" i="3"/>
  <c r="J129" i="3"/>
  <c r="J128" i="3"/>
  <c r="J126" i="3"/>
  <c r="J125" i="3"/>
  <c r="J124" i="3"/>
  <c r="J123" i="3"/>
  <c r="J122" i="3"/>
  <c r="J121" i="3"/>
  <c r="J120" i="3"/>
  <c r="J118" i="3"/>
  <c r="J117" i="3"/>
  <c r="J116" i="3"/>
  <c r="J115" i="3"/>
  <c r="J114" i="3"/>
  <c r="J113" i="3"/>
  <c r="J112" i="3"/>
  <c r="J110" i="3"/>
  <c r="J109" i="3"/>
  <c r="J108" i="3"/>
  <c r="J107" i="3"/>
  <c r="J106" i="3"/>
  <c r="J105" i="3"/>
  <c r="J104" i="3"/>
  <c r="J102" i="3"/>
  <c r="J101" i="3"/>
  <c r="J100" i="3"/>
  <c r="J99" i="3"/>
  <c r="J98" i="3"/>
  <c r="J97" i="3"/>
  <c r="J96" i="3"/>
  <c r="J94" i="3"/>
  <c r="J93" i="3"/>
  <c r="J92" i="3"/>
  <c r="J91" i="3"/>
  <c r="J90" i="3"/>
  <c r="J89" i="3"/>
  <c r="J88" i="3"/>
  <c r="J86" i="3"/>
  <c r="J85" i="3"/>
  <c r="J84" i="3"/>
  <c r="J83" i="3"/>
  <c r="J82" i="3"/>
  <c r="J81" i="3"/>
  <c r="J80" i="3"/>
  <c r="J78" i="3"/>
  <c r="J77" i="3"/>
  <c r="J76" i="3"/>
  <c r="J75" i="3"/>
  <c r="J74" i="3"/>
  <c r="J73" i="3"/>
  <c r="J72" i="3"/>
  <c r="J70" i="3"/>
  <c r="J69" i="3"/>
  <c r="J68" i="3"/>
  <c r="J67" i="3"/>
  <c r="J66" i="3"/>
  <c r="J65" i="3"/>
  <c r="J64" i="3"/>
  <c r="J62" i="3"/>
  <c r="J61" i="3"/>
  <c r="J60" i="3"/>
  <c r="J59" i="3"/>
  <c r="J58" i="3"/>
  <c r="J57" i="3"/>
  <c r="J56" i="3"/>
  <c r="J54" i="3"/>
  <c r="J53" i="3"/>
  <c r="J52" i="3"/>
  <c r="J51" i="3"/>
  <c r="J50" i="3"/>
  <c r="J49" i="3"/>
  <c r="J48" i="3"/>
  <c r="J46" i="3"/>
  <c r="J45" i="3"/>
  <c r="J44" i="3"/>
  <c r="J43" i="3"/>
  <c r="J42" i="3"/>
  <c r="J41" i="3"/>
  <c r="J40" i="3"/>
  <c r="J38" i="3"/>
  <c r="J37" i="3"/>
  <c r="J36" i="3"/>
  <c r="J35" i="3"/>
  <c r="J34" i="3"/>
  <c r="J33" i="3"/>
  <c r="J32" i="3"/>
  <c r="J30" i="3"/>
  <c r="J29" i="3"/>
  <c r="J28" i="3"/>
  <c r="J27" i="3"/>
  <c r="J26" i="3"/>
  <c r="J25" i="3"/>
  <c r="J24" i="3"/>
  <c r="J22" i="3"/>
  <c r="J21" i="3"/>
  <c r="J20" i="3"/>
  <c r="J19" i="3"/>
  <c r="J18" i="3"/>
  <c r="J17" i="3"/>
  <c r="J16" i="3"/>
  <c r="J14" i="3"/>
  <c r="J13" i="3"/>
  <c r="J12" i="3"/>
  <c r="J11" i="3"/>
  <c r="J10" i="3"/>
  <c r="J9" i="3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051A701E-FF40-4BE5-98D4-D4CA99C6DFD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<sst xmlns="http://schemas.openxmlformats.org/spreadsheetml/2006/main" count="7430" uniqueCount="683">
  <si>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</si>
  <si>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</si>
  <si>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</si>
  <si>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</si>
  <si>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</si>
  <si>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</si>
  <si>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</si>
  <si>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</si>
  <si>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</si>
  <si>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</si>
  <si>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</si>
  <si>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</si>
  <si>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</si>
  <si>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</si>
  <si>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</si>
  <si>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</si>
  <si>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</si>
  <si>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</si>
  <si>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</si>
  <si>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</si>
  <si>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</si>
  <si>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</si>
  <si>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</si>
  <si>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</si>
  <si>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</si>
  <si>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</si>
  <si>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</si>
  <si>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</si>
  <si>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</si>
  <si>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</si>
  <si>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</si>
  <si>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</si>
  <si>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</si>
  <si>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</si>
  <si>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</si>
  <si>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</si>
  <si>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</si>
  <si>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</si>
  <si>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</si>
  <si>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</si>
  <si>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</si>
  <si>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</si>
  <si>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</si>
  <si>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</si>
  <si>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</si>
  <si>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</si>
  <si>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</si>
  <si>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</si>
  <si>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</si>
  <si>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</si>
  <si>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</si>
  <si>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</si>
  <si>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</si>
  <si>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</si>
  <si>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</si>
  <si>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</si>
  <si>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</si>
  <si>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</si>
  <si>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</si>
  <si>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</si>
  <si>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</si>
  <si>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</si>
  <si>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</si>
  <si>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</si>
  <si>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</si>
  <si>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</si>
  <si>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</si>
  <si>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</si>
  <si>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</si>
  <si>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</si>
  <si>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</si>
  <si>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</si>
  <si>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</si>
  <si>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</si>
  <si>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</si>
  <si>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</si>
  <si>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</si>
  <si>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</si>
  <si>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</si>
  <si>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</si>
  <si>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</si>
  <si>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</si>
  <si>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</si>
  <si>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</si>
  <si>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</si>
  <si>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</si>
  <si>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</si>
  <si>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</si>
  <si>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</si>
  <si>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</si>
  <si>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</si>
  <si>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</si>
  <si>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</si>
  <si>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</si>
  <si>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</si>
  <si>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</si>
  <si>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</si>
  <si>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</si>
  <si>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</si>
  <si>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</si>
  <si>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</si>
  <si>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</si>
  <si>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</si>
  <si>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</si>
  <si>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</si>
  <si>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</si>
  <si>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</si>
  <si>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</si>
  <si>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</si>
  <si>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</si>
  <si>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</si>
  <si>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</si>
  <si>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</si>
  <si>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</si>
  <si>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</si>
  <si>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</si>
  <si>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</si>
  <si>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</si>
  <si>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</si>
  <si>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</si>
  <si>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</si>
  <si>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</si>
  <si>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</si>
  <si>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</si>
  <si>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</si>
  <si>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</si>
  <si>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</si>
  <si>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</si>
  <si>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</si>
  <si>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</si>
  <si>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</si>
  <si>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</si>
  <si>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</si>
  <si>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</si>
  <si>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</si>
  <si>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</si>
  <si>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</si>
  <si>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</si>
  <si>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</si>
  <si>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</si>
  <si>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</si>
  <si>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</si>
  <si>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</si>
  <si>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</si>
  <si>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</si>
  <si>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</si>
  <si>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</si>
  <si>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</si>
  <si>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</si>
  <si>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</si>
  <si>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</si>
  <si>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</si>
  <si>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</si>
  <si>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</si>
  <si>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</si>
  <si>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</si>
  <si>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</si>
  <si>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</si>
  <si>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</si>
  <si>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</si>
  <si>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</si>
  <si>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</si>
  <si>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</si>
  <si>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</si>
  <si>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</si>
  <si>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</si>
  <si>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</si>
  <si>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</si>
  <si>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</si>
  <si>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</si>
  <si>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</si>
  <si>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</si>
  <si>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</si>
  <si>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</si>
  <si>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</si>
  <si>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</si>
  <si>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</si>
  <si>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</si>
  <si>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</si>
  <si>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</si>
  <si>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</si>
  <si>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</si>
  <si>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</si>
  <si>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</si>
  <si>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</si>
  <si>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</si>
  <si>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</si>
  <si>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</si>
  <si>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</si>
  <si>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</si>
  <si>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</si>
  <si>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</si>
  <si>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</si>
  <si>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</si>
  <si>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</si>
  <si>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</si>
  <si>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</si>
  <si>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</si>
  <si>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</si>
  <si>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</si>
  <si>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</si>
  <si>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</si>
  <si>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</si>
  <si>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</si>
  <si>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</si>
  <si>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</si>
  <si>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</si>
  <si>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</si>
  <si>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</si>
  <si>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</si>
  <si>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</si>
  <si>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</si>
  <si>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</si>
  <si>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</si>
  <si>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</si>
  <si>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</si>
  <si>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</si>
  <si>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</si>
  <si>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</si>
  <si>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</si>
  <si>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</si>
  <si>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</si>
  <si>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</si>
  <si>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</si>
  <si>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</si>
  <si>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</si>
  <si>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</si>
  <si>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</si>
  <si>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</si>
  <si>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</si>
  <si>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</si>
  <si>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</si>
  <si>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</si>
  <si>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</si>
  <si>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</si>
  <si>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</si>
  <si>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</si>
  <si>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</si>
  <si>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</si>
  <si>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</si>
  <si>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</si>
  <si>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</si>
  <si>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</si>
  <si>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</si>
  <si>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</si>
  <si>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</si>
  <si>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</si>
  <si>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</si>
  <si>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</si>
  <si>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</si>
  <si>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</si>
  <si>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</si>
  <si>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</si>
  <si>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</si>
  <si>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</si>
  <si>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</si>
  <si>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</si>
  <si>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</si>
  <si>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</si>
  <si>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</si>
  <si>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</si>
  <si>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</si>
  <si>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</si>
  <si>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</si>
  <si>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</si>
  <si>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</si>
  <si>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</si>
  <si>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</si>
  <si>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</si>
  <si>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</si>
  <si>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</si>
  <si>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</si>
  <si>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</si>
  <si>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</si>
  <si>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</si>
  <si>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</si>
  <si>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</si>
  <si>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</si>
  <si>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</si>
  <si>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</si>
  <si>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</si>
  <si>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</si>
  <si>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</si>
  <si>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</si>
  <si>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</si>
  <si>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</si>
  <si>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</si>
  <si>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</si>
  <si>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</si>
  <si>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</si>
  <si>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</si>
  <si>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</si>
  <si>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</si>
  <si>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</si>
  <si>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</si>
  <si>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</si>
  <si>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</si>
  <si>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</si>
  <si>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</si>
  <si>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</si>
  <si>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</si>
  <si>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</si>
  <si>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</si>
  <si>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</si>
  <si>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</si>
  <si>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</si>
  <si>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</si>
  <si>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</si>
  <si>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</si>
  <si>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</si>
  <si>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</si>
  <si>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</si>
  <si>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</si>
  <si>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</si>
  <si>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</si>
  <si>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</si>
  <si>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</si>
  <si>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</si>
  <si>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</si>
  <si>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</si>
  <si>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</si>
  <si>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</si>
  <si>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</si>
  <si>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</si>
  <si>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</si>
  <si>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</si>
  <si>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</si>
  <si>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</si>
  <si>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</si>
  <si>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</si>
  <si>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</si>
  <si>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</si>
  <si>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</si>
  <si>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</si>
  <si>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</si>
  <si>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</si>
  <si>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</si>
  <si>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</si>
  <si>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</si>
  <si>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</si>
  <si>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</si>
  <si>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</si>
  <si>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</si>
  <si>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</si>
  <si>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</si>
  <si>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</si>
  <si>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</si>
  <si>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</si>
  <si>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</si>
  <si>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</si>
  <si>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</si>
  <si>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</si>
  <si>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</si>
  <si>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</si>
  <si>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</si>
  <si>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</si>
  <si>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</si>
  <si>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</si>
  <si>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</si>
  <si>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</si>
  <si>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</si>
  <si>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</si>
  <si>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</si>
  <si>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</si>
  <si>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</si>
  <si>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</si>
  <si>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</si>
  <si>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</si>
  <si>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</si>
  <si>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</si>
  <si>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</si>
  <si>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</si>
  <si>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</si>
  <si>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</si>
  <si>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</si>
  <si>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</si>
  <si>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</si>
  <si>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</si>
  <si>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</si>
  <si>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</si>
  <si>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</si>
  <si>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</si>
  <si>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</si>
  <si>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</si>
  <si>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</si>
  <si>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</si>
  <si>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</si>
  <si>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</si>
  <si>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</si>
  <si>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</si>
  <si>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</si>
  <si>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</si>
  <si>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</si>
  <si>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</si>
  <si>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</si>
  <si>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</si>
  <si>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</si>
  <si>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</si>
  <si>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</si>
  <si>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</si>
  <si>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</si>
  <si>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</si>
  <si>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</si>
  <si>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</si>
  <si>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</si>
  <si>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</si>
  <si>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</si>
  <si>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</si>
  <si>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</si>
  <si>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</si>
  <si>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</si>
  <si>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</si>
  <si>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</si>
  <si>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</si>
  <si>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</si>
  <si>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</si>
  <si>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</si>
  <si>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</si>
  <si>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</si>
  <si>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</si>
  <si>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</si>
  <si>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</si>
  <si>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</si>
  <si>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</si>
  <si>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</si>
  <si>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</si>
  <si>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</si>
  <si>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</si>
  <si>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</si>
  <si>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</si>
  <si>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</si>
  <si>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</si>
  <si>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</si>
  <si>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</si>
  <si>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</si>
  <si>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</si>
  <si>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</si>
  <si>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</si>
  <si>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</si>
  <si>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</si>
  <si>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</si>
  <si>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</si>
  <si>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</si>
  <si>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</si>
  <si>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</si>
  <si>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</si>
  <si>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</si>
  <si>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</si>
  <si>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</si>
  <si>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</si>
  <si>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</si>
  <si>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</si>
  <si>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</si>
  <si>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</si>
  <si>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</si>
  <si>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</si>
  <si>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</si>
  <si>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</si>
  <si>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</si>
  <si>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</si>
  <si>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</si>
  <si>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</si>
  <si>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</si>
  <si>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</si>
  <si>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</si>
  <si>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</si>
  <si>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</si>
  <si>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</si>
  <si>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</si>
  <si>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</si>
  <si>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</si>
  <si>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</si>
  <si>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</si>
  <si>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</si>
  <si>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</si>
  <si>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</si>
  <si>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</si>
  <si>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</si>
  <si>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</si>
  <si>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</si>
  <si>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</si>
  <si>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</si>
  <si>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</si>
  <si>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</si>
  <si>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</si>
  <si>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</si>
  <si>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</si>
  <si>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</si>
  <si>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</si>
  <si>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</si>
  <si>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</si>
  <si>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</si>
  <si>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</si>
  <si>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</si>
  <si>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</si>
  <si>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</si>
  <si>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</si>
  <si>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</si>
  <si>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</si>
  <si>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</si>
  <si>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</si>
  <si>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</si>
  <si>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</si>
  <si>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</si>
  <si>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</si>
  <si>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</si>
  <si>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</si>
  <si>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</si>
  <si>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</si>
  <si>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</si>
  <si>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</si>
  <si>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</si>
  <si>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</si>
  <si>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</si>
  <si>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</si>
  <si>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</si>
  <si>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</si>
  <si>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</si>
  <si>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</si>
  <si>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</si>
  <si>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</si>
  <si>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</si>
  <si>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</si>
  <si>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</si>
  <si>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</si>
  <si>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</si>
  <si>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</si>
  <si>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</si>
  <si>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</si>
  <si>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</si>
  <si>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</si>
  <si>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</si>
  <si>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</si>
  <si>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</si>
  <si>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</si>
  <si>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I-2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</si>
  <si>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</si>
  <si>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</si>
  <si>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</si>
  <si>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</si>
  <si>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</si>
  <si>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</si>
  <si>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</si>
  <si>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</si>
  <si>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</si>
  <si>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</si>
  <si>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</si>
  <si>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</si>
  <si>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</si>
  <si>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</si>
  <si>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</si>
  <si>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</si>
  <si>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</si>
  <si>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</si>
  <si>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</si>
  <si>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</si>
  <si>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</si>
  <si>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</si>
  <si>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</si>
  <si>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</si>
  <si>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</si>
  <si>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</si>
  <si>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</si>
  <si>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</si>
  <si>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</si>
  <si>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</si>
  <si>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</si>
  <si>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</si>
  <si>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</si>
  <si>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</si>
  <si>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</si>
  <si>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</si>
  <si>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</si>
  <si>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</si>
  <si>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</si>
  <si>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</si>
  <si>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</si>
  <si>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</si>
  <si>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</si>
  <si>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</si>
  <si>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</si>
  <si>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</si>
  <si>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</si>
  <si>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</si>
  <si>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</si>
  <si>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</si>
  <si>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</si>
  <si>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</si>
  <si>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</si>
  <si>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</si>
  <si>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</si>
  <si>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</si>
  <si>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</si>
  <si>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</si>
  <si>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</si>
  <si>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</si>
  <si>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</si>
  <si>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</si>
  <si>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</si>
  <si>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</si>
  <si>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</si>
  <si>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</si>
  <si>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</si>
  <si>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</si>
  <si>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</si>
  <si>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</si>
  <si>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</si>
  <si>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</si>
  <si>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</si>
  <si>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</si>
  <si>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</si>
  <si>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</si>
  <si>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</si>
  <si>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</si>
  <si>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</si>
  <si>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</si>
  <si>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</si>
  <si>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</si>
  <si>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</si>
  <si>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</si>
  <si>
    <t>REGION LORETO</t>
  </si>
  <si>
    <t>Meta Menor_12</t>
  </si>
  <si>
    <t>Meta Gestante</t>
  </si>
  <si>
    <t>Avance Menor_12</t>
  </si>
  <si>
    <t>Avance Gestante</t>
  </si>
  <si>
    <t>% Avance al I Trimestre</t>
  </si>
  <si>
    <t>GESTANTE</t>
  </si>
  <si>
    <t>TOTAL</t>
  </si>
  <si>
    <t>Total general</t>
  </si>
  <si>
    <t xml:space="preserve"> 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</si>
  <si>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</si>
  <si>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</si>
  <si>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</si>
  <si>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</si>
  <si>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</si>
  <si>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</si>
  <si>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</si>
  <si>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 xml:space="preserve"> Set</t>
  </si>
  <si>
    <t xml:space="preserve"> Oct</t>
  </si>
  <si>
    <t xml:space="preserve"> Nov</t>
  </si>
  <si>
    <t xml:space="preserve"> Dic</t>
  </si>
  <si>
    <t>Personas Menor de 12 años Expuestas  a Metales Pesados</t>
  </si>
  <si>
    <t>Red/Establecimientos</t>
  </si>
  <si>
    <t>Red / Establecimeintos</t>
  </si>
  <si>
    <t>Gestantes Expuestas  a Metales Pesados</t>
  </si>
  <si>
    <t xml:space="preserve">Fuente Hisminsa </t>
  </si>
  <si>
    <t>INDICADORES DE METALES PESADOS 2026</t>
  </si>
  <si>
    <t>SAN ROQUE DEL UCAYALI</t>
  </si>
  <si>
    <t>YABUYANOS</t>
  </si>
  <si>
    <t>BOCA DE CATALINA</t>
  </si>
  <si>
    <t>MICRORED</t>
  </si>
  <si>
    <t>PROVINCIA</t>
  </si>
  <si>
    <t>DISTRITO</t>
  </si>
  <si>
    <t>IPRESS/ATENC</t>
  </si>
  <si>
    <t>META 80% del total afiliados</t>
  </si>
  <si>
    <t xml:space="preserve"> GESTANTE</t>
  </si>
  <si>
    <t>NIÑO&lt; 12años</t>
  </si>
  <si>
    <t>RED MAYNAS CIUDAD</t>
  </si>
  <si>
    <t>MR. IQUITOS NORTE</t>
  </si>
  <si>
    <t>C.S. I-3 SANTA MARIA DE NANAY</t>
  </si>
  <si>
    <t>P.S. 1 DIAMANTE AZUL</t>
  </si>
  <si>
    <t>P.S. I-1 SAN ANTONIO DE PINTUYACU</t>
  </si>
  <si>
    <t>RED MAYNAS PERIFERIE</t>
  </si>
  <si>
    <t>MR. SANTA CLOTILDE</t>
  </si>
  <si>
    <t>HOSPITAL II-1 SANTA CLOTILDE</t>
  </si>
  <si>
    <t>P.S. I-2 SAN RAFAEL</t>
  </si>
  <si>
    <t>PUESTO DE SALUD I-1 DIAMANTE AZUL - RIO NAPO</t>
  </si>
  <si>
    <t>PUESTO DE SALUD I-1 URBINA</t>
  </si>
  <si>
    <t>RUMI TUMI</t>
  </si>
  <si>
    <t>TACSHA CURARAY</t>
  </si>
  <si>
    <t>P.S. I-2 MCABO PANTOJA DE TORRES CAUSANA</t>
  </si>
  <si>
    <t>RED REQUENA</t>
  </si>
  <si>
    <t>MR. BRETAÑA</t>
  </si>
  <si>
    <t>CENTRO DE SALUD I-3 BRETAÑA</t>
  </si>
  <si>
    <t>PS I-1 MANCO CAPAC</t>
  </si>
  <si>
    <t>TOTAL META FISICA</t>
  </si>
  <si>
    <t>P.S. I-1 BUENA VISTA DEL NAPO</t>
  </si>
  <si>
    <t>P.S. I-1 NUEVA LIBERTAD O TUTAPISHCO</t>
  </si>
  <si>
    <t>P-S I.1 NUEVA VIDA DEL NAPO</t>
  </si>
  <si>
    <t>SAN CARLOS DEL PUINAHUA</t>
  </si>
  <si>
    <t>senelimino 1213</t>
  </si>
  <si>
    <t>Ipress</t>
  </si>
  <si>
    <t>P.S. I-2 CABO PANTOJA DE TORRES CAUSANA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</si>
</sst>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/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/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18" fillId="9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8" xfId="0" applyFont="1" applyBorder="1"/>
    <xf numFmtId="1" fontId="10" fillId="11" borderId="4" xfId="0" applyNumberFormat="1" applyFont="1" applyFill="1" applyBorder="1" applyAlignment="1">
      <alignment horizontal="center" vertical="center"/>
    </xf>
    <xf numFmtId="1" fontId="10" fillId="12" borderId="8" xfId="0" applyNumberFormat="1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2" fontId="25" fillId="11" borderId="7" xfId="4" applyNumberFormat="1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/>
    </xf>
    <xf numFmtId="2" fontId="25" fillId="12" borderId="7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center"/>
    </xf>
    <xf numFmtId="2" fontId="25" fillId="11" borderId="10" xfId="4" applyNumberFormat="1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2" fontId="25" fillId="12" borderId="10" xfId="0" applyNumberFormat="1" applyFont="1" applyFill="1" applyBorder="1" applyAlignment="1">
      <alignment horizontal="center"/>
    </xf>
    <xf numFmtId="2" fontId="25" fillId="12" borderId="10" xfId="4" applyNumberFormat="1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2" fontId="25" fillId="11" borderId="15" xfId="4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2" fontId="25" fillId="12" borderId="15" xfId="0" applyNumberFormat="1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2" fontId="25" fillId="11" borderId="8" xfId="4" applyNumberFormat="1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2" fontId="25" fillId="12" borderId="8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6" fillId="11" borderId="15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1" fontId="10" fillId="13" borderId="8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2" fontId="25" fillId="13" borderId="7" xfId="4" applyNumberFormat="1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2" fontId="25" fillId="13" borderId="10" xfId="4" applyNumberFormat="1" applyFont="1" applyFill="1" applyBorder="1" applyAlignment="1">
      <alignment horizontal="center"/>
    </xf>
    <xf numFmtId="0" fontId="25" fillId="13" borderId="15" xfId="0" applyFont="1" applyFill="1" applyBorder="1" applyAlignment="1">
      <alignment horizontal="center"/>
    </xf>
    <xf numFmtId="2" fontId="25" fillId="13" borderId="15" xfId="4" applyNumberFormat="1" applyFont="1" applyFill="1" applyBorder="1" applyAlignment="1">
      <alignment horizontal="center"/>
    </xf>
    <xf numFmtId="0" fontId="25" fillId="13" borderId="8" xfId="0" applyFont="1" applyFill="1" applyBorder="1" applyAlignment="1">
      <alignment horizontal="center"/>
    </xf>
    <xf numFmtId="2" fontId="25" fillId="13" borderId="8" xfId="4" applyNumberFormat="1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1" fontId="2" fillId="2" borderId="7" xfId="1" applyNumberFormat="1" applyFont="1" applyFill="1" applyBorder="1" applyAlignment="1">
      <alignment vertical="center" wrapText="1" shrinkToFit="1"/>
    </xf>
    <xf numFmtId="1" fontId="2" fillId="2" borderId="12" xfId="1" applyNumberFormat="1" applyFont="1" applyFill="1" applyBorder="1" applyAlignment="1">
      <alignment vertical="center" wrapText="1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1" fontId="2" fillId="2" borderId="11" xfId="1" applyNumberFormat="1" applyFont="1" applyFill="1" applyBorder="1" applyAlignment="1">
      <alignment horizontal="center" vertical="center" wrapText="1" shrinkToFit="1"/>
    </xf>
    <xf numFmtId="1" fontId="5" fillId="3" borderId="20" xfId="1" applyNumberFormat="1" applyFont="1" applyFill="1" applyBorder="1" applyAlignment="1">
      <alignment horizontal="center" vertical="center"/>
    </xf>
    <xf numFmtId="0" fontId="28" fillId="14" borderId="24" xfId="0" applyFont="1" applyFill="1" applyBorder="1" applyAlignment="1">
      <alignment horizontal="center" vertical="center"/>
    </xf>
    <xf numFmtId="0" fontId="28" fillId="14" borderId="24" xfId="0" applyFont="1" applyFill="1" applyBorder="1" applyAlignment="1">
      <alignment horizontal="center" vertical="center" wrapText="1"/>
    </xf>
    <xf numFmtId="0" fontId="0" fillId="16" borderId="0" xfId="0" applyFill="1"/>
    <xf numFmtId="0" fontId="0" fillId="17" borderId="0" xfId="0" applyFill="1"/>
    <xf numFmtId="0" fontId="0" fillId="3" borderId="0" xfId="0" applyFill="1"/>
    <xf numFmtId="0" fontId="0" fillId="18" borderId="0" xfId="0" applyFill="1"/>
    <xf numFmtId="0" fontId="0" fillId="19" borderId="0" xfId="0" applyFill="1"/>
    <xf numFmtId="0" fontId="15" fillId="19" borderId="0" xfId="0" applyFont="1" applyFill="1"/>
    <xf numFmtId="0" fontId="27" fillId="20" borderId="27" xfId="0" applyFont="1" applyFill="1" applyBorder="1" applyAlignment="1">
      <alignment horizontal="center" vertical="center"/>
    </xf>
    <xf numFmtId="0" fontId="27" fillId="20" borderId="28" xfId="0" applyFont="1" applyFill="1" applyBorder="1" applyAlignment="1">
      <alignment horizontal="center" vertical="center"/>
    </xf>
    <xf numFmtId="0" fontId="27" fillId="20" borderId="30" xfId="0" applyFont="1" applyFill="1" applyBorder="1" applyAlignment="1">
      <alignment horizontal="center" vertical="center"/>
    </xf>
    <xf numFmtId="0" fontId="27" fillId="22" borderId="31" xfId="0" applyFont="1" applyFill="1" applyBorder="1" applyAlignment="1">
      <alignment horizontal="center" vertical="center" wrapText="1"/>
    </xf>
    <xf numFmtId="0" fontId="0" fillId="17" borderId="32" xfId="0" applyFill="1" applyBorder="1"/>
    <xf numFmtId="0" fontId="0" fillId="17" borderId="30" xfId="0" applyFill="1" applyBorder="1"/>
    <xf numFmtId="0" fontId="0" fillId="18" borderId="30" xfId="0" applyFill="1" applyBorder="1"/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3" fontId="0" fillId="3" borderId="25" xfId="0" applyNumberFormat="1" applyFill="1" applyBorder="1" applyAlignment="1">
      <alignment horizontal="center"/>
    </xf>
    <xf numFmtId="3" fontId="0" fillId="18" borderId="25" xfId="0" applyNumberFormat="1" applyFill="1" applyBorder="1" applyAlignment="1">
      <alignment horizontal="center"/>
    </xf>
    <xf numFmtId="3" fontId="29" fillId="3" borderId="2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18" borderId="0" xfId="0" applyNumberFormat="1" applyFill="1" applyAlignment="1">
      <alignment horizontal="center"/>
    </xf>
    <xf numFmtId="3" fontId="0" fillId="8" borderId="0" xfId="0" applyNumberFormat="1" applyFill="1" applyAlignment="1">
      <alignment horizont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15" fillId="2" borderId="5" xfId="0" applyNumberFormat="1" applyFont="1" applyFill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 vertical="center"/>
    </xf>
    <xf numFmtId="1" fontId="15" fillId="2" borderId="7" xfId="0" applyNumberFormat="1" applyFont="1" applyFill="1" applyBorder="1" applyAlignment="1">
      <alignment horizontal="center" vertical="center"/>
    </xf>
    <xf numFmtId="1" fontId="15" fillId="2" borderId="17" xfId="0" applyNumberFormat="1" applyFont="1" applyFill="1" applyBorder="1" applyAlignment="1">
      <alignment horizontal="center" vertical="center"/>
    </xf>
    <xf numFmtId="1" fontId="15" fillId="2" borderId="18" xfId="0" applyNumberFormat="1" applyFont="1" applyFill="1" applyBorder="1" applyAlignment="1">
      <alignment horizontal="center" vertical="center"/>
    </xf>
    <xf numFmtId="1" fontId="15" fillId="2" borderId="19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9" fontId="28" fillId="15" borderId="22" xfId="0" applyNumberFormat="1" applyFont="1" applyFill="1" applyBorder="1" applyAlignment="1">
      <alignment horizontal="center" vertical="center" wrapText="1"/>
    </xf>
    <xf numFmtId="0" fontId="28" fillId="15" borderId="22" xfId="0" applyFont="1" applyFill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/>
    </xf>
    <xf numFmtId="0" fontId="28" fillId="14" borderId="23" xfId="0" applyFont="1" applyFill="1" applyBorder="1" applyAlignment="1">
      <alignment horizontal="center" vertical="center"/>
    </xf>
    <xf numFmtId="3" fontId="30" fillId="19" borderId="0" xfId="0" applyNumberFormat="1" applyFont="1" applyFill="1" applyAlignment="1">
      <alignment horizontal="center"/>
    </xf>
    <xf numFmtId="0" fontId="27" fillId="20" borderId="26" xfId="0" applyFont="1" applyFill="1" applyBorder="1" applyAlignment="1">
      <alignment horizontal="center" vertical="center"/>
    </xf>
    <xf numFmtId="0" fontId="27" fillId="20" borderId="29" xfId="0" applyFont="1" applyFill="1" applyBorder="1" applyAlignment="1">
      <alignment horizontal="center" vertical="center"/>
    </xf>
    <xf numFmtId="0" fontId="27" fillId="20" borderId="27" xfId="0" applyFont="1" applyFill="1" applyBorder="1" applyAlignment="1">
      <alignment horizontal="center" vertical="center"/>
    </xf>
    <xf numFmtId="0" fontId="27" fillId="20" borderId="28" xfId="0" applyFont="1" applyFill="1" applyBorder="1" applyAlignment="1">
      <alignment horizontal="center" vertical="center"/>
    </xf>
    <xf numFmtId="9" fontId="27" fillId="21" borderId="28" xfId="0" applyNumberFormat="1" applyFont="1" applyFill="1" applyBorder="1" applyAlignment="1">
      <alignment horizontal="center" vertical="center"/>
    </xf>
    <xf numFmtId="0" fontId="27" fillId="21" borderId="28" xfId="0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/>
    </xf>
  </cellXfs>
  <cellStyles count="5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  <cellStyle name="Porcentaje" xfId="4" builtinId="5"/>
  </cellStyles>
  <dxfs count="21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480060</xdr:colOff>
      <xdr:row>22</xdr:row>
      <xdr:rowOff>7620</xdr:rowOff>
    </xdr:from>
    <xdr:to>
      <xdr:col>11</xdr:col>
      <xdr:colOff>0</xdr:colOff>
      <xdr:row>23</xdr:row>
      <xdr:rowOff>7620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0E41F2C-223D-4CB1-8299-3A7119D37D1E}"/>
            </a:ext>
          </a:extLst>
        </xdr:cNvPr>
        <xdr:cNvSpPr/>
      </xdr:nvSpPr>
      <xdr:spPr>
        <a:xfrm>
          <a:off x="8633460" y="4465320"/>
          <a:ext cx="1005840" cy="1981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1">
              <a:solidFill>
                <a:sysClr val="windowText" lastClr="000000"/>
              </a:solidFill>
            </a:rPr>
            <a:t>8,745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ose_Pinedo" refreshedDate="46126.413684606479" createdVersion="8" refreshedVersion="8" minRefreshableVersion="3" recordCount="493" xr:uid="{557CE506-CEDD-476D-AD14-389EC1226DBD}">
  <cacheSource type="worksheet">
    <worksheetSource ref="A6:V499" sheet="Metales Pesados 2026"/>
  </cacheSource>
  <cacheFields count="22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7887"/>
    </cacheField>
    <cacheField name="Establecimientos" numFmtId="0">
      <sharedItems count="491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SAN ROQUE DEL UCAYALI"/>
        <s v="YABUYANOS"/>
        <s v="BOCA DE CATALINA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356"/>
    </cacheField>
    <cacheField name="Feb" numFmtId="0">
      <sharedItems containsSemiMixedTypes="0" containsString="0" containsNumber="1" containsInteger="1" minValue="0" maxValue="142"/>
    </cacheField>
    <cacheField name="Mar" numFmtId="0">
      <sharedItems containsSemiMixedTypes="0" containsString="0" containsNumber="1" containsInteger="1" minValue="0" maxValue="281"/>
    </cacheField>
    <cacheField name="Abr" numFmtId="0">
      <sharedItems containsSemiMixedTypes="0" containsString="0" containsNumber="1" containsInteger="1" minValue="0" maxValue="127"/>
    </cacheField>
    <cacheField name="May" numFmtId="0">
      <sharedItems containsString="0" containsBlank="1" containsNumber="1" containsInteger="1" minValue="0" maxValue="0"/>
    </cacheField>
    <cacheField name="Jun" numFmtId="0">
      <sharedItems containsString="0" containsBlank="1" containsNumber="1" containsInteger="1" minValue="0" maxValue="0"/>
    </cacheField>
    <cacheField name="Jul" numFmtId="0">
      <sharedItems containsString="0" containsBlank="1" containsNumber="1" containsInteger="1" minValue="0" maxValue="0"/>
    </cacheField>
    <cacheField name="Ago" numFmtId="0">
      <sharedItems containsString="0" containsBlank="1" containsNumber="1" containsInteger="1" minValue="0" maxValue="0"/>
    </cacheField>
    <cacheField name="Set" numFmtId="0">
      <sharedItems containsString="0" containsBlank="1" containsNumber="1" containsInteger="1" minValue="0" maxValue="0"/>
    </cacheField>
    <cacheField name="Oct" numFmtId="0">
      <sharedItems containsString="0" containsBlank="1" containsNumber="1" containsInteger="1" minValue="0" maxValue="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_Pinedo" refreshedDate="46126.413684722225" createdVersion="8" refreshedVersion="8" minRefreshableVersion="3" recordCount="493" xr:uid="{5B3C3DD8-3F04-4EFB-8EB0-842633B93AFB}">
  <cacheSource type="worksheet">
    <worksheetSource ref="A6:AJ499" sheet="Metales Pesados 2026"/>
  </cacheSource>
  <cacheFields count="36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7887"/>
    </cacheField>
    <cacheField name="Establecimientos" numFmtId="0">
      <sharedItems count="491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SAN ROQUE DEL UCAYALI"/>
        <s v="YABUYANOS"/>
        <s v="BOCA DE CATALINA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356"/>
    </cacheField>
    <cacheField name="Feb" numFmtId="0">
      <sharedItems containsSemiMixedTypes="0" containsString="0" containsNumber="1" containsInteger="1" minValue="0" maxValue="142"/>
    </cacheField>
    <cacheField name="Mar" numFmtId="0">
      <sharedItems containsSemiMixedTypes="0" containsString="0" containsNumber="1" containsInteger="1" minValue="0" maxValue="281"/>
    </cacheField>
    <cacheField name="Abr" numFmtId="0">
      <sharedItems containsSemiMixedTypes="0" containsString="0" containsNumber="1" containsInteger="1" minValue="0" maxValue="127"/>
    </cacheField>
    <cacheField name="May" numFmtId="0">
      <sharedItems containsString="0" containsBlank="1" containsNumber="1" containsInteger="1" minValue="0" maxValue="0"/>
    </cacheField>
    <cacheField name="Jun" numFmtId="0">
      <sharedItems containsString="0" containsBlank="1" containsNumber="1" containsInteger="1" minValue="0" maxValue="0"/>
    </cacheField>
    <cacheField name="Jul" numFmtId="0">
      <sharedItems containsString="0" containsBlank="1" containsNumber="1" containsInteger="1" minValue="0" maxValue="0"/>
    </cacheField>
    <cacheField name="Ago" numFmtId="0">
      <sharedItems containsString="0" containsBlank="1" containsNumber="1" containsInteger="1" minValue="0" maxValue="0"/>
    </cacheField>
    <cacheField name="Set" numFmtId="0">
      <sharedItems containsString="0" containsBlank="1" containsNumber="1" containsInteger="1" minValue="0" maxValue="0"/>
    </cacheField>
    <cacheField name="Oct" numFmtId="0">
      <sharedItems containsString="0" containsBlank="1" containsNumber="1" containsInteger="1" minValue="0" maxValue="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  <cacheField name="Avance" numFmtId="0">
      <sharedItems containsSemiMixedTypes="0" containsString="0" containsNumber="1" containsInteger="1" minValue="0" maxValue="510"/>
    </cacheField>
    <cacheField name="Ene2" numFmtId="0">
      <sharedItems containsSemiMixedTypes="0" containsString="0" containsNumber="1" containsInteger="1" minValue="0" maxValue="2"/>
    </cacheField>
    <cacheField name="Feb2" numFmtId="0">
      <sharedItems containsSemiMixedTypes="0" containsString="0" containsNumber="1" containsInteger="1" minValue="0" maxValue="7"/>
    </cacheField>
    <cacheField name="Mar2" numFmtId="0">
      <sharedItems containsSemiMixedTypes="0" containsString="0" containsNumber="1" containsInteger="1" minValue="0" maxValue="34"/>
    </cacheField>
    <cacheField name="Abr2" numFmtId="0">
      <sharedItems containsSemiMixedTypes="0" containsString="0" containsNumber="1" containsInteger="1" minValue="0" maxValue="19"/>
    </cacheField>
    <cacheField name="May2" numFmtId="0">
      <sharedItems containsString="0" containsBlank="1" containsNumber="1" containsInteger="1" minValue="0" maxValue="0"/>
    </cacheField>
    <cacheField name="Jun2" numFmtId="0">
      <sharedItems containsString="0" containsBlank="1" containsNumber="1" containsInteger="1" minValue="0" maxValue="0"/>
    </cacheField>
    <cacheField name="Jul2" numFmtId="0">
      <sharedItems containsString="0" containsBlank="1" containsNumber="1" containsInteger="1" minValue="0" maxValue="0"/>
    </cacheField>
    <cacheField name="Ago2" numFmtId="0">
      <sharedItems containsString="0" containsBlank="1" containsNumber="1" containsInteger="1" minValue="0" maxValue="0"/>
    </cacheField>
    <cacheField name="Set2" numFmtId="0">
      <sharedItems containsString="0" containsBlank="1" containsNumber="1" containsInteger="1" minValue="0" maxValue="0"/>
    </cacheField>
    <cacheField name="Oct2" numFmtId="0">
      <sharedItems containsString="0" containsBlank="1" containsNumber="1" containsInteger="1" minValue="0" maxValue="0"/>
    </cacheField>
    <cacheField name="Nov2" numFmtId="0">
      <sharedItems containsString="0" containsBlank="1" containsNumber="1" containsInteger="1" minValue="0" maxValue="0"/>
    </cacheField>
    <cacheField name="Dic2" numFmtId="0">
      <sharedItems containsString="0" containsBlank="1" containsNumber="1" containsInteger="1" minValue="0" maxValue="0"/>
    </cacheField>
    <cacheField name="Avance2" numFmtId="0">
      <sharedItems containsSemiMixedTypes="0" containsString="0" containsNumber="1" containsInteger="1" minValue="0" maxValue="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m/>
    <m/>
    <m/>
    <m/>
    <m/>
    <m/>
    <m/>
    <m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m/>
    <m/>
    <m/>
    <m/>
    <m/>
    <m/>
    <m/>
    <m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m/>
    <m/>
    <m/>
    <m/>
    <m/>
    <m/>
    <m/>
    <m/>
  </r>
  <r>
    <s v="MAYNAS"/>
    <s v="NAPO"/>
    <x v="3"/>
    <s v="SALUD LORETO"/>
    <x v="1"/>
    <s v="SANTA CLOTILDE"/>
    <s v="II - 1"/>
    <n v="66"/>
    <x v="3"/>
    <n v="0"/>
    <n v="41"/>
    <n v="16"/>
    <n v="112"/>
    <n v="17"/>
    <m/>
    <m/>
    <m/>
    <m/>
    <m/>
    <m/>
    <m/>
    <m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m/>
    <m/>
    <m/>
    <m/>
    <m/>
    <m/>
    <m/>
    <m/>
  </r>
  <r>
    <s v="MAYNAS"/>
    <s v="IQUITOS"/>
    <x v="3"/>
    <s v="SALUD LORETO"/>
    <x v="2"/>
    <s v="IQUITOS NORTE"/>
    <s v="C.S. I-4 "/>
    <n v="7"/>
    <x v="5"/>
    <n v="0"/>
    <n v="0"/>
    <n v="0"/>
    <n v="0"/>
    <n v="0"/>
    <m/>
    <m/>
    <m/>
    <m/>
    <m/>
    <m/>
    <m/>
    <m/>
  </r>
  <r>
    <s v="MAYNAS"/>
    <s v="IQUITOS"/>
    <x v="3"/>
    <s v="SALUD LORETO"/>
    <x v="2"/>
    <s v="IQUITOS NORTE"/>
    <s v="C.S. I-3 "/>
    <n v="27598"/>
    <x v="6"/>
    <n v="0"/>
    <n v="0"/>
    <n v="0"/>
    <n v="0"/>
    <n v="0"/>
    <m/>
    <m/>
    <m/>
    <m/>
    <m/>
    <m/>
    <m/>
    <m/>
  </r>
  <r>
    <s v="MAYNAS"/>
    <s v="IQUITOS"/>
    <x v="3"/>
    <s v="SALUD LORETO"/>
    <x v="2"/>
    <s v="IQUITOS NORTE"/>
    <s v="P.S. I-1"/>
    <n v="12"/>
    <x v="7"/>
    <n v="0"/>
    <n v="0"/>
    <n v="0"/>
    <n v="0"/>
    <n v="0"/>
    <m/>
    <m/>
    <m/>
    <m/>
    <m/>
    <m/>
    <m/>
    <m/>
  </r>
  <r>
    <s v="MAYNAS"/>
    <s v="IQUITOS"/>
    <x v="3"/>
    <s v="SALUD LORETO"/>
    <x v="2"/>
    <s v="IQUITOS NORTE"/>
    <s v="P.S. I-1"/>
    <n v="270"/>
    <x v="8"/>
    <n v="0"/>
    <n v="0"/>
    <n v="0"/>
    <n v="0"/>
    <n v="0"/>
    <m/>
    <m/>
    <m/>
    <m/>
    <m/>
    <m/>
    <m/>
    <m/>
  </r>
  <r>
    <s v="MAYNAS"/>
    <s v="IQUITOS"/>
    <x v="3"/>
    <s v="SALUD LORETO"/>
    <x v="2"/>
    <s v="IQUITOS NORTE"/>
    <s v="P.S. I-1"/>
    <n v="6945"/>
    <x v="9"/>
    <n v="0"/>
    <n v="0"/>
    <n v="0"/>
    <n v="0"/>
    <n v="0"/>
    <m/>
    <m/>
    <m/>
    <m/>
    <m/>
    <m/>
    <m/>
    <m/>
  </r>
  <r>
    <s v="MAYNAS"/>
    <s v="IQUITOS"/>
    <x v="3"/>
    <s v="SALUD LORETO"/>
    <x v="2"/>
    <s v="IQUITOS NORTE"/>
    <s v="P.S. I-1"/>
    <n v="21334"/>
    <x v="10"/>
    <n v="0"/>
    <n v="0"/>
    <n v="0"/>
    <n v="0"/>
    <n v="0"/>
    <m/>
    <m/>
    <m/>
    <m/>
    <m/>
    <m/>
    <m/>
    <m/>
  </r>
  <r>
    <s v="MAYNAS"/>
    <s v="IQUITOS"/>
    <x v="3"/>
    <s v="SALUD LORETO"/>
    <x v="2"/>
    <s v="IQUITOS NORTE"/>
    <s v="C.S. I-3 "/>
    <n v="8"/>
    <x v="11"/>
    <n v="0"/>
    <n v="0"/>
    <n v="0"/>
    <n v="0"/>
    <n v="0"/>
    <m/>
    <m/>
    <m/>
    <m/>
    <m/>
    <m/>
    <m/>
    <m/>
  </r>
  <r>
    <s v="MAYNAS"/>
    <s v="IQUITOS"/>
    <x v="3"/>
    <s v="SALUD LORETO"/>
    <x v="2"/>
    <s v="IQUITOS NORTE"/>
    <s v="P.S. I-1"/>
    <n v="11"/>
    <x v="12"/>
    <n v="0"/>
    <n v="0"/>
    <n v="0"/>
    <n v="0"/>
    <n v="0"/>
    <m/>
    <m/>
    <m/>
    <m/>
    <m/>
    <m/>
    <m/>
    <m/>
  </r>
  <r>
    <s v="MAYNAS"/>
    <s v="IQUITOS"/>
    <x v="3"/>
    <s v="SALUD LORETO"/>
    <x v="2"/>
    <s v="IQUITOS NORTE"/>
    <s v="P.S. I-2"/>
    <n v="15"/>
    <x v="13"/>
    <n v="0"/>
    <n v="0"/>
    <n v="0"/>
    <n v="0"/>
    <n v="0"/>
    <m/>
    <m/>
    <m/>
    <m/>
    <m/>
    <m/>
    <m/>
    <m/>
  </r>
  <r>
    <s v="MAYNAS"/>
    <s v="ALTO NANAY"/>
    <x v="3"/>
    <s v="SALUD LORETO"/>
    <x v="2"/>
    <s v="IQUITOS NORTE"/>
    <s v="C.S. I-3 "/>
    <n v="4"/>
    <x v="14"/>
    <n v="0"/>
    <n v="0"/>
    <n v="3"/>
    <n v="35"/>
    <n v="0"/>
    <m/>
    <m/>
    <m/>
    <m/>
    <m/>
    <m/>
    <m/>
    <m/>
  </r>
  <r>
    <s v="MAYNAS"/>
    <s v="ALTO NANAY"/>
    <x v="3"/>
    <s v="SALUD LORETO"/>
    <x v="2"/>
    <s v="IQUITOS NORTE"/>
    <s v="P.S. I-1"/>
    <n v="5"/>
    <x v="15"/>
    <n v="0"/>
    <n v="0"/>
    <n v="0"/>
    <n v="0"/>
    <n v="0"/>
    <m/>
    <m/>
    <m/>
    <m/>
    <m/>
    <m/>
    <m/>
    <m/>
  </r>
  <r>
    <s v="MAYNAS"/>
    <s v="ALTO NANAY"/>
    <x v="3"/>
    <s v="SALUD LORETO"/>
    <x v="2"/>
    <s v="IQUITOS NORTE"/>
    <s v="P.S. I-1"/>
    <n v="273"/>
    <x v="16"/>
    <n v="0"/>
    <n v="0"/>
    <n v="0"/>
    <n v="0"/>
    <n v="0"/>
    <m/>
    <m/>
    <m/>
    <m/>
    <m/>
    <m/>
    <m/>
    <m/>
  </r>
  <r>
    <s v="MAYNAS"/>
    <s v="IQUITOS"/>
    <x v="3"/>
    <s v="SALUD LORETO"/>
    <x v="2"/>
    <s v="IQUITOS NORTE"/>
    <s v="SC-SMA"/>
    <n v="30485"/>
    <x v="17"/>
    <n v="0"/>
    <n v="0"/>
    <n v="0"/>
    <n v="0"/>
    <n v="0"/>
    <m/>
    <m/>
    <m/>
    <m/>
    <m/>
    <m/>
    <m/>
    <m/>
  </r>
  <r>
    <s v="MAYNAS"/>
    <s v="ALTO NANAY"/>
    <x v="3"/>
    <s v="SALUD LORETO"/>
    <x v="2"/>
    <s v="IQUITOS NORTE"/>
    <s v="P.S. I-1"/>
    <n v="6"/>
    <x v="18"/>
    <n v="0"/>
    <n v="0"/>
    <n v="0"/>
    <n v="75"/>
    <n v="0"/>
    <m/>
    <m/>
    <m/>
    <m/>
    <m/>
    <m/>
    <m/>
    <m/>
  </r>
  <r>
    <s v="MAYNAS"/>
    <s v="SAN JUAN BAUTISTA"/>
    <x v="3"/>
    <s v="SALUD LORETO"/>
    <x v="2"/>
    <s v="IQUITOS SUR"/>
    <s v="C.S. I-4 "/>
    <n v="25"/>
    <x v="19"/>
    <n v="0"/>
    <n v="2"/>
    <n v="2"/>
    <n v="0"/>
    <n v="0"/>
    <m/>
    <m/>
    <m/>
    <m/>
    <m/>
    <m/>
    <m/>
    <m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2"/>
    <n v="6693"/>
    <x v="23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C.S. I-3 "/>
    <n v="27"/>
    <x v="37"/>
    <n v="0"/>
    <n v="1"/>
    <n v="0"/>
    <n v="0"/>
    <n v="0"/>
    <m/>
    <m/>
    <m/>
    <m/>
    <m/>
    <m/>
    <m/>
    <m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m/>
    <m/>
    <m/>
    <m/>
    <m/>
    <m/>
    <m/>
    <m/>
  </r>
  <r>
    <s v="MAYNAS"/>
    <s v="BELEN"/>
    <x v="3"/>
    <s v="SALUD LORETO"/>
    <x v="2"/>
    <s v="BELEN"/>
    <s v="C.S. I-3 "/>
    <n v="26050"/>
    <x v="39"/>
    <n v="0"/>
    <n v="0"/>
    <n v="0"/>
    <n v="0"/>
    <n v="0"/>
    <m/>
    <m/>
    <m/>
    <m/>
    <m/>
    <m/>
    <m/>
    <m/>
  </r>
  <r>
    <s v="MAYNAS"/>
    <s v="BELEN"/>
    <x v="3"/>
    <s v="SALUD LORETO"/>
    <x v="2"/>
    <s v="BELEN"/>
    <s v="C.S. I-3 "/>
    <n v="51"/>
    <x v="40"/>
    <n v="0"/>
    <n v="0"/>
    <n v="1"/>
    <n v="0"/>
    <n v="0"/>
    <m/>
    <m/>
    <m/>
    <m/>
    <m/>
    <m/>
    <m/>
    <m/>
  </r>
  <r>
    <s v="MAYNAS"/>
    <s v="BELEN"/>
    <x v="3"/>
    <s v="SALUD LORETO"/>
    <x v="2"/>
    <s v="BELEN"/>
    <s v="P.S. I-1"/>
    <n v="52"/>
    <x v="41"/>
    <n v="0"/>
    <n v="0"/>
    <n v="0"/>
    <n v="0"/>
    <n v="0"/>
    <m/>
    <m/>
    <m/>
    <m/>
    <m/>
    <m/>
    <m/>
    <m/>
  </r>
  <r>
    <s v="MAYNAS"/>
    <s v="BELEN"/>
    <x v="3"/>
    <s v="SALUD LORETO"/>
    <x v="2"/>
    <s v="BELEN"/>
    <s v="P.S. I-1"/>
    <n v="49"/>
    <x v="42"/>
    <n v="0"/>
    <n v="0"/>
    <n v="0"/>
    <n v="0"/>
    <n v="0"/>
    <m/>
    <m/>
    <m/>
    <m/>
    <m/>
    <m/>
    <m/>
    <m/>
  </r>
  <r>
    <s v="MAYNAS"/>
    <s v="BELEN"/>
    <x v="3"/>
    <s v="SALUD LORETO"/>
    <x v="2"/>
    <s v="BELEN"/>
    <s v="P.S. I-1"/>
    <n v="48"/>
    <x v="43"/>
    <n v="0"/>
    <n v="0"/>
    <n v="0"/>
    <n v="0"/>
    <n v="0"/>
    <m/>
    <m/>
    <m/>
    <m/>
    <m/>
    <m/>
    <m/>
    <m/>
  </r>
  <r>
    <s v="MAYNAS"/>
    <s v="BELEN"/>
    <x v="3"/>
    <s v="SALUD LORETO"/>
    <x v="2"/>
    <s v="BELEN"/>
    <s v="C.S. I-3 "/>
    <n v="275"/>
    <x v="44"/>
    <n v="0"/>
    <n v="0"/>
    <n v="0"/>
    <n v="0"/>
    <n v="0"/>
    <m/>
    <m/>
    <m/>
    <m/>
    <m/>
    <m/>
    <m/>
    <m/>
  </r>
  <r>
    <s v="MAYNAS"/>
    <s v="IQUITOS"/>
    <x v="3"/>
    <s v="SALUD LORETO"/>
    <x v="2"/>
    <s v="BELEN"/>
    <s v="P.S. I-1"/>
    <n v="50"/>
    <x v="45"/>
    <n v="0"/>
    <n v="0"/>
    <n v="0"/>
    <n v="0"/>
    <n v="0"/>
    <m/>
    <m/>
    <m/>
    <m/>
    <m/>
    <m/>
    <m/>
    <m/>
  </r>
  <r>
    <s v="MAYNAS"/>
    <s v="BELEN"/>
    <x v="3"/>
    <s v="SALUD LORETO"/>
    <x v="2"/>
    <s v="BELEN"/>
    <s v="P.S. I-1"/>
    <n v="6848"/>
    <x v="46"/>
    <n v="0"/>
    <n v="0"/>
    <n v="0"/>
    <n v="0"/>
    <n v="0"/>
    <m/>
    <m/>
    <m/>
    <m/>
    <m/>
    <m/>
    <m/>
    <m/>
  </r>
  <r>
    <s v="MAYNAS"/>
    <s v="IQUITOS"/>
    <x v="3"/>
    <s v="SALUD LORETO"/>
    <x v="2"/>
    <s v="BELEN"/>
    <s v="P.S. I-1"/>
    <n v="276"/>
    <x v="47"/>
    <n v="0"/>
    <n v="0"/>
    <n v="0"/>
    <n v="0"/>
    <n v="0"/>
    <m/>
    <m/>
    <m/>
    <m/>
    <m/>
    <m/>
    <m/>
    <m/>
  </r>
  <r>
    <s v="MAYNAS"/>
    <s v="BELEN"/>
    <x v="3"/>
    <s v="SALUD LORETO"/>
    <x v="2"/>
    <s v="BELEN"/>
    <s v="P.S. I-1"/>
    <n v="7221"/>
    <x v="48"/>
    <n v="0"/>
    <n v="0"/>
    <n v="0"/>
    <n v="0"/>
    <n v="0"/>
    <m/>
    <m/>
    <m/>
    <m/>
    <m/>
    <m/>
    <m/>
    <m/>
  </r>
  <r>
    <s v="MAYNAS"/>
    <s v="BELEN"/>
    <x v="3"/>
    <s v="SALUD LORETO"/>
    <x v="2"/>
    <s v="BELEN"/>
    <s v="SC-SMA"/>
    <n v="30486"/>
    <x v="49"/>
    <n v="0"/>
    <n v="0"/>
    <n v="0"/>
    <n v="0"/>
    <n v="0"/>
    <m/>
    <m/>
    <m/>
    <m/>
    <m/>
    <m/>
    <m/>
    <m/>
  </r>
  <r>
    <s v="MAYNAS"/>
    <s v="BELEN"/>
    <x v="3"/>
    <s v="SALUD LORETO"/>
    <x v="2"/>
    <s v="BELEN"/>
    <s v="C.S. I-3 "/>
    <n v="23"/>
    <x v="50"/>
    <n v="0"/>
    <n v="7"/>
    <n v="3"/>
    <n v="1"/>
    <n v="0"/>
    <m/>
    <m/>
    <m/>
    <m/>
    <m/>
    <m/>
    <m/>
    <m/>
  </r>
  <r>
    <s v="MAYNAS"/>
    <s v="BELEN"/>
    <x v="3"/>
    <s v="SALUD LORETO"/>
    <x v="2"/>
    <s v="BELEN"/>
    <s v="C.S. I-3 "/>
    <n v="24"/>
    <x v="51"/>
    <n v="0"/>
    <n v="0"/>
    <n v="0"/>
    <n v="0"/>
    <n v="0"/>
    <m/>
    <m/>
    <m/>
    <m/>
    <m/>
    <m/>
    <m/>
    <m/>
  </r>
  <r>
    <s v="MAYNAS"/>
    <s v="PUNCHANA"/>
    <x v="3"/>
    <s v="SALUD LORETO"/>
    <x v="2"/>
    <s v="PUNCHANA"/>
    <s v="C.S. I-4 "/>
    <n v="16"/>
    <x v="52"/>
    <n v="0"/>
    <n v="0"/>
    <n v="0"/>
    <n v="2"/>
    <n v="0"/>
    <m/>
    <m/>
    <m/>
    <m/>
    <m/>
    <m/>
    <m/>
    <m/>
  </r>
  <r>
    <s v="MAYNAS"/>
    <s v="PUNCHANA"/>
    <x v="3"/>
    <s v="SALUD LORETO"/>
    <x v="2"/>
    <s v="PUNCHANA"/>
    <s v="P.S. I-2 "/>
    <n v="17"/>
    <x v="53"/>
    <n v="0"/>
    <n v="0"/>
    <n v="0"/>
    <n v="0"/>
    <n v="0"/>
    <m/>
    <m/>
    <m/>
    <m/>
    <m/>
    <m/>
    <m/>
    <m/>
  </r>
  <r>
    <s v="MAYNAS"/>
    <s v="PUNCHANA"/>
    <x v="3"/>
    <s v="SALUD LORETO"/>
    <x v="2"/>
    <s v="PUNCHANA"/>
    <s v="P.S. I-1"/>
    <n v="18"/>
    <x v="54"/>
    <n v="0"/>
    <n v="0"/>
    <n v="0"/>
    <n v="0"/>
    <n v="0"/>
    <m/>
    <m/>
    <m/>
    <m/>
    <m/>
    <m/>
    <m/>
    <m/>
  </r>
  <r>
    <s v="MAYNAS"/>
    <s v="PUNCHANA"/>
    <x v="3"/>
    <s v="SALUD LORETO"/>
    <x v="2"/>
    <s v="PUNCHANA"/>
    <s v="P.S. I-1"/>
    <n v="19"/>
    <x v="55"/>
    <n v="0"/>
    <n v="0"/>
    <n v="0"/>
    <n v="0"/>
    <n v="0"/>
    <m/>
    <m/>
    <m/>
    <m/>
    <m/>
    <m/>
    <m/>
    <m/>
  </r>
  <r>
    <s v="MAYNAS"/>
    <s v="PUNCHANA"/>
    <x v="3"/>
    <s v="SALUD LORETO"/>
    <x v="2"/>
    <s v="PUNCHANA"/>
    <s v="P.S. I-1"/>
    <n v="20"/>
    <x v="56"/>
    <n v="0"/>
    <n v="0"/>
    <n v="0"/>
    <n v="0"/>
    <n v="0"/>
    <m/>
    <m/>
    <m/>
    <m/>
    <m/>
    <m/>
    <m/>
    <m/>
  </r>
  <r>
    <s v="MAYNAS"/>
    <s v="PUNCHANA"/>
    <x v="3"/>
    <s v="SALUD LORETO"/>
    <x v="2"/>
    <s v="PUNCHANA"/>
    <s v="P.S. I-1"/>
    <n v="21"/>
    <x v="57"/>
    <n v="0"/>
    <n v="0"/>
    <n v="0"/>
    <n v="0"/>
    <n v="0"/>
    <m/>
    <m/>
    <m/>
    <m/>
    <m/>
    <m/>
    <m/>
    <m/>
  </r>
  <r>
    <s v="MAYNAS"/>
    <s v="PUNCHANA"/>
    <x v="3"/>
    <s v="SALUD LORETO"/>
    <x v="2"/>
    <s v="PUNCHANA"/>
    <s v="P.S. I-1"/>
    <n v="22"/>
    <x v="58"/>
    <n v="0"/>
    <n v="0"/>
    <n v="0"/>
    <n v="0"/>
    <n v="0"/>
    <m/>
    <m/>
    <m/>
    <m/>
    <m/>
    <m/>
    <m/>
    <m/>
  </r>
  <r>
    <s v="MAYNAS"/>
    <s v="PUNCHANA"/>
    <x v="3"/>
    <s v="SALUD LORETO"/>
    <x v="2"/>
    <s v="PUNCHANA"/>
    <s v="P.S. I-2 "/>
    <n v="271"/>
    <x v="59"/>
    <n v="0"/>
    <n v="0"/>
    <n v="0"/>
    <n v="2"/>
    <n v="0"/>
    <m/>
    <m/>
    <m/>
    <m/>
    <m/>
    <m/>
    <m/>
    <m/>
  </r>
  <r>
    <s v="MAYNAS"/>
    <s v="PUNCHANA"/>
    <x v="3"/>
    <s v="SALUD LORETO"/>
    <x v="2"/>
    <s v="PUNCHANA"/>
    <s v="P.S. I-1"/>
    <n v="272"/>
    <x v="60"/>
    <n v="0"/>
    <n v="0"/>
    <n v="0"/>
    <n v="0"/>
    <n v="0"/>
    <m/>
    <m/>
    <m/>
    <m/>
    <m/>
    <m/>
    <m/>
    <m/>
  </r>
  <r>
    <s v="MAYNAS"/>
    <s v="PUNCHANA"/>
    <x v="3"/>
    <s v="SALUD LORETO"/>
    <x v="2"/>
    <s v="PUNCHANA"/>
    <s v="P.S. I-1"/>
    <n v="7220"/>
    <x v="61"/>
    <n v="0"/>
    <n v="0"/>
    <n v="0"/>
    <n v="0"/>
    <n v="0"/>
    <m/>
    <m/>
    <m/>
    <m/>
    <m/>
    <m/>
    <m/>
    <m/>
  </r>
  <r>
    <s v="MAYNAS"/>
    <s v="IQUITOS"/>
    <x v="3"/>
    <s v="SALUD LORETO"/>
    <x v="2"/>
    <s v="PUNCHANA"/>
    <s v="C.S. I-3 "/>
    <n v="9"/>
    <x v="62"/>
    <n v="0"/>
    <n v="0"/>
    <n v="0"/>
    <n v="3"/>
    <n v="0"/>
    <m/>
    <m/>
    <m/>
    <m/>
    <m/>
    <m/>
    <m/>
    <m/>
  </r>
  <r>
    <s v="MAYNAS"/>
    <s v="PUNCHANA"/>
    <x v="3"/>
    <s v="SALUD LORETO"/>
    <x v="2"/>
    <s v="PUNCHANA"/>
    <s v="C.S. I-3 "/>
    <n v="27572"/>
    <x v="63"/>
    <n v="0"/>
    <n v="0"/>
    <n v="0"/>
    <n v="0"/>
    <n v="0"/>
    <m/>
    <m/>
    <m/>
    <m/>
    <m/>
    <m/>
    <m/>
    <m/>
  </r>
  <r>
    <s v="MAYNAS"/>
    <s v="IQUITOS"/>
    <x v="3"/>
    <s v="SALUD LORETO"/>
    <x v="2"/>
    <s v="PUNCHANA"/>
    <s v="P.S. I-2"/>
    <n v="13"/>
    <x v="64"/>
    <n v="0"/>
    <n v="0"/>
    <n v="0"/>
    <n v="0"/>
    <n v="0"/>
    <m/>
    <m/>
    <m/>
    <m/>
    <m/>
    <m/>
    <m/>
    <m/>
  </r>
  <r>
    <s v="MAYNAS"/>
    <s v="IQUITOS"/>
    <x v="3"/>
    <s v="SALUD LORETO"/>
    <x v="2"/>
    <s v="PUNCHANA"/>
    <s v="P.S. I-2 "/>
    <n v="14"/>
    <x v="65"/>
    <n v="0"/>
    <n v="0"/>
    <n v="0"/>
    <n v="0"/>
    <n v="0"/>
    <m/>
    <m/>
    <m/>
    <m/>
    <m/>
    <m/>
    <m/>
    <m/>
  </r>
  <r>
    <s v="MAYNAS"/>
    <s v="PUNCHANA"/>
    <x v="3"/>
    <s v="SALUD LORETO"/>
    <x v="2"/>
    <s v="PUNCHANA"/>
    <s v="SC-SMA"/>
    <n v="30473"/>
    <x v="66"/>
    <n v="0"/>
    <n v="0"/>
    <n v="0"/>
    <n v="0"/>
    <n v="0"/>
    <m/>
    <m/>
    <m/>
    <m/>
    <m/>
    <m/>
    <m/>
    <m/>
  </r>
  <r>
    <s v="MAYNAS"/>
    <s v="IQUITOS"/>
    <x v="3"/>
    <s v="SALUD LORETO"/>
    <x v="2"/>
    <s v="PUNCHANA"/>
    <s v="P.S. I-2 "/>
    <n v="10"/>
    <x v="67"/>
    <n v="0"/>
    <n v="0"/>
    <n v="0"/>
    <n v="0"/>
    <n v="0"/>
    <m/>
    <m/>
    <m/>
    <m/>
    <m/>
    <m/>
    <m/>
    <m/>
  </r>
  <r>
    <s v="PUTUMAYO"/>
    <s v="PUTUMAYO"/>
    <x v="3"/>
    <s v="SALUD LORETO"/>
    <x v="1"/>
    <s v="PUTUMAYO"/>
    <s v="C.S. I-3 "/>
    <n v="77"/>
    <x v="68"/>
    <n v="0"/>
    <n v="1"/>
    <n v="0"/>
    <n v="0"/>
    <n v="31"/>
    <m/>
    <m/>
    <m/>
    <m/>
    <m/>
    <m/>
    <m/>
    <m/>
  </r>
  <r>
    <s v="PUTUMAYO"/>
    <s v="PUTUMAYO"/>
    <x v="3"/>
    <s v="SALUD LORETO"/>
    <x v="1"/>
    <s v="PUTUMAYO"/>
    <s v="P.S. I-1"/>
    <n v="82"/>
    <x v="69"/>
    <n v="0"/>
    <n v="0"/>
    <n v="0"/>
    <n v="0"/>
    <n v="0"/>
    <m/>
    <m/>
    <m/>
    <m/>
    <m/>
    <m/>
    <m/>
    <m/>
  </r>
  <r>
    <s v="PUTUMAYO"/>
    <s v="PUTUMAYO"/>
    <x v="3"/>
    <s v="SALUD LORETO"/>
    <x v="1"/>
    <s v="PUTUMAYO"/>
    <s v="P.S. I-1"/>
    <n v="83"/>
    <x v="70"/>
    <n v="0"/>
    <n v="0"/>
    <n v="0"/>
    <n v="0"/>
    <n v="0"/>
    <m/>
    <m/>
    <m/>
    <m/>
    <m/>
    <m/>
    <m/>
    <m/>
  </r>
  <r>
    <s v="PUTUMAYO"/>
    <s v="PUTUMAYO"/>
    <x v="3"/>
    <s v="SALUD LORETO"/>
    <x v="1"/>
    <s v="PUTUMAYO"/>
    <s v="P.S. I-1"/>
    <n v="84"/>
    <x v="71"/>
    <n v="0"/>
    <n v="0"/>
    <n v="0"/>
    <n v="0"/>
    <n v="28"/>
    <m/>
    <m/>
    <m/>
    <m/>
    <m/>
    <m/>
    <m/>
    <m/>
  </r>
  <r>
    <s v="PUTUMAYO"/>
    <s v="ROSA PANDURO"/>
    <x v="3"/>
    <s v="SALUD LORETO"/>
    <x v="1"/>
    <s v="PUTUMAYO"/>
    <s v="P.S. I-1"/>
    <n v="85"/>
    <x v="72"/>
    <n v="0"/>
    <n v="0"/>
    <n v="0"/>
    <n v="0"/>
    <n v="24"/>
    <m/>
    <m/>
    <m/>
    <m/>
    <m/>
    <m/>
    <m/>
    <m/>
  </r>
  <r>
    <s v="PUTUMAYO"/>
    <s v="ROSA PANDURO"/>
    <x v="3"/>
    <s v="SALUD LORETO"/>
    <x v="1"/>
    <s v="PUTUMAYO"/>
    <s v="P.S. I-1"/>
    <n v="86"/>
    <x v="73"/>
    <n v="0"/>
    <n v="0"/>
    <n v="0"/>
    <n v="43"/>
    <n v="0"/>
    <m/>
    <m/>
    <m/>
    <m/>
    <m/>
    <m/>
    <m/>
    <m/>
  </r>
  <r>
    <s v="PUTUMAYO"/>
    <s v="YAGUAS"/>
    <x v="3"/>
    <s v="SALUD LORETO"/>
    <x v="1"/>
    <s v="PUTUMAYO"/>
    <s v="P.S. I-2 "/>
    <n v="80"/>
    <x v="74"/>
    <n v="0"/>
    <n v="0"/>
    <n v="0"/>
    <n v="0"/>
    <n v="0"/>
    <m/>
    <m/>
    <m/>
    <m/>
    <m/>
    <m/>
    <m/>
    <m/>
  </r>
  <r>
    <s v="PUTUMAYO"/>
    <s v="YAGUAS"/>
    <x v="3"/>
    <s v="SALUD LORETO"/>
    <x v="1"/>
    <s v="PUTUMAYO"/>
    <s v="P.S. I-1"/>
    <n v="81"/>
    <x v="75"/>
    <n v="0"/>
    <n v="0"/>
    <n v="0"/>
    <n v="0"/>
    <n v="0"/>
    <m/>
    <m/>
    <m/>
    <m/>
    <m/>
    <m/>
    <m/>
    <m/>
  </r>
  <r>
    <s v="PUTUMAYO"/>
    <s v="YAGUAS"/>
    <x v="3"/>
    <s v="SALUD LORETO"/>
    <x v="1"/>
    <s v="PUTUMAYO"/>
    <s v="P.S. I-1"/>
    <n v="78"/>
    <x v="76"/>
    <n v="0"/>
    <n v="0"/>
    <n v="0"/>
    <n v="0"/>
    <n v="0"/>
    <m/>
    <m/>
    <m/>
    <m/>
    <m/>
    <m/>
    <m/>
    <m/>
  </r>
  <r>
    <s v="PUTUMAYO"/>
    <s v="YAGUAS"/>
    <x v="3"/>
    <s v="SALUD LORETO"/>
    <x v="1"/>
    <s v="PUTUMAYO"/>
    <s v="P.S. I-1"/>
    <n v="79"/>
    <x v="77"/>
    <n v="0"/>
    <n v="0"/>
    <n v="0"/>
    <n v="0"/>
    <n v="0"/>
    <m/>
    <m/>
    <m/>
    <m/>
    <m/>
    <m/>
    <m/>
    <m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m/>
    <m/>
    <m/>
    <m/>
    <m/>
    <m/>
    <m/>
    <m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m/>
    <m/>
    <m/>
    <m/>
    <m/>
    <m/>
    <m/>
    <m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m/>
    <m/>
    <m/>
    <m/>
    <m/>
    <m/>
    <m/>
    <m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m/>
    <m/>
    <m/>
    <m/>
    <m/>
    <m/>
    <m/>
    <m/>
  </r>
  <r>
    <s v="PUTUMAYO"/>
    <s v="TENIENTE MANUEL CLAVERO"/>
    <x v="3"/>
    <s v="SALUD LORETO"/>
    <x v="1"/>
    <s v="PUTUMAYO"/>
    <s v="P.S. I-1"/>
    <n v="90"/>
    <x v="82"/>
    <n v="0"/>
    <n v="0"/>
    <n v="0"/>
    <n v="29"/>
    <n v="0"/>
    <m/>
    <m/>
    <m/>
    <m/>
    <m/>
    <m/>
    <m/>
    <m/>
  </r>
  <r>
    <s v="MAYNAS"/>
    <s v="NAPO"/>
    <x v="3"/>
    <s v="SALUD LORETO"/>
    <x v="1"/>
    <s v="SANTA CLOTILDE"/>
    <s v="P.S. I-1"/>
    <n v="68"/>
    <x v="83"/>
    <n v="0"/>
    <n v="0"/>
    <n v="0"/>
    <n v="3"/>
    <n v="0"/>
    <m/>
    <m/>
    <m/>
    <m/>
    <m/>
    <m/>
    <m/>
    <m/>
  </r>
  <r>
    <s v="MAYNAS"/>
    <s v="NAPO"/>
    <x v="3"/>
    <s v="SALUD LORETO"/>
    <x v="1"/>
    <s v="SANTA CLOTILDE"/>
    <s v="P.S. I-2 "/>
    <n v="69"/>
    <x v="84"/>
    <n v="0"/>
    <n v="0"/>
    <n v="0"/>
    <n v="26"/>
    <n v="0"/>
    <m/>
    <m/>
    <m/>
    <m/>
    <m/>
    <m/>
    <m/>
    <m/>
  </r>
  <r>
    <s v="MAYNAS"/>
    <s v="NAPO"/>
    <x v="3"/>
    <s v="SALUD LORETO"/>
    <x v="1"/>
    <s v="SANTA CLOTILDE"/>
    <s v="P.S. I-1"/>
    <n v="283"/>
    <x v="85"/>
    <n v="0"/>
    <n v="0"/>
    <n v="0"/>
    <n v="17"/>
    <n v="0"/>
    <m/>
    <m/>
    <m/>
    <m/>
    <m/>
    <m/>
    <m/>
    <m/>
  </r>
  <r>
    <s v="MAYNAS"/>
    <s v="NAPO"/>
    <x v="3"/>
    <s v="SALUD LORETO"/>
    <x v="1"/>
    <s v="SANTA CLOTILDE"/>
    <s v="P.S. I-1"/>
    <n v="284"/>
    <x v="86"/>
    <n v="0"/>
    <n v="0"/>
    <n v="0"/>
    <n v="0"/>
    <n v="10"/>
    <m/>
    <m/>
    <m/>
    <m/>
    <m/>
    <m/>
    <m/>
    <m/>
  </r>
  <r>
    <s v="MAYNAS"/>
    <s v="NAPO"/>
    <x v="3"/>
    <s v="SALUD LORETO"/>
    <x v="1"/>
    <s v="SANTA CLOTILDE"/>
    <s v="P.S. I-2 "/>
    <n v="285"/>
    <x v="87"/>
    <n v="0"/>
    <n v="16"/>
    <n v="13"/>
    <n v="65"/>
    <n v="50"/>
    <m/>
    <m/>
    <m/>
    <m/>
    <m/>
    <m/>
    <m/>
    <m/>
  </r>
  <r>
    <s v="MAYNAS"/>
    <s v="NAPO"/>
    <x v="3"/>
    <s v="SALUD LORETO"/>
    <x v="1"/>
    <s v="SANTA CLOTILDE"/>
    <s v="P.S. I-1"/>
    <n v="286"/>
    <x v="88"/>
    <n v="0"/>
    <n v="0"/>
    <n v="0"/>
    <n v="0"/>
    <n v="0"/>
    <m/>
    <m/>
    <m/>
    <m/>
    <m/>
    <m/>
    <m/>
    <m/>
  </r>
  <r>
    <s v="MAYNAS"/>
    <s v="NAPO"/>
    <x v="3"/>
    <s v="SALUD LORETO"/>
    <x v="1"/>
    <s v="SANTA CLOTILDE"/>
    <s v="P.S. I-1"/>
    <n v="67"/>
    <x v="89"/>
    <n v="0"/>
    <n v="0"/>
    <n v="0"/>
    <n v="0"/>
    <n v="0"/>
    <m/>
    <m/>
    <m/>
    <m/>
    <m/>
    <m/>
    <m/>
    <m/>
  </r>
  <r>
    <s v="MAYNAS"/>
    <s v="NAPO"/>
    <x v="3"/>
    <s v="SALUD LORETO"/>
    <x v="1"/>
    <s v="SANTA CLOTILDE"/>
    <s v="P.S. I-1"/>
    <n v="14370"/>
    <x v="90"/>
    <n v="0"/>
    <n v="0"/>
    <n v="0"/>
    <n v="0"/>
    <n v="0"/>
    <m/>
    <m/>
    <m/>
    <m/>
    <m/>
    <m/>
    <m/>
    <m/>
  </r>
  <r>
    <s v="MAYNAS"/>
    <s v="NAPO"/>
    <x v="3"/>
    <s v="SALUD LORETO"/>
    <x v="1"/>
    <s v="SANTA CLOTILDE"/>
    <s v="P.S. I-1"/>
    <n v="30036"/>
    <x v="91"/>
    <n v="0"/>
    <n v="0"/>
    <n v="3"/>
    <n v="10"/>
    <n v="0"/>
    <m/>
    <m/>
    <m/>
    <m/>
    <m/>
    <m/>
    <m/>
    <m/>
  </r>
  <r>
    <s v="MAYNAS"/>
    <s v="TORRES CAUSANA"/>
    <x v="3"/>
    <s v="SALUD LORETO"/>
    <x v="1"/>
    <s v="SANTA CLOTILDE"/>
    <s v="P.S. I-2 "/>
    <n v="74"/>
    <x v="92"/>
    <n v="0"/>
    <n v="0"/>
    <n v="0"/>
    <n v="178"/>
    <n v="0"/>
    <m/>
    <m/>
    <m/>
    <m/>
    <m/>
    <m/>
    <m/>
    <m/>
  </r>
  <r>
    <s v="MAYNAS"/>
    <s v="TORRES CAUSANA"/>
    <x v="3"/>
    <s v="SALUD LORETO"/>
    <x v="1"/>
    <s v="SANTA CLOTILDE"/>
    <s v="P.S. I-1"/>
    <n v="72"/>
    <x v="93"/>
    <n v="0"/>
    <n v="0"/>
    <n v="0"/>
    <n v="12"/>
    <n v="0"/>
    <m/>
    <m/>
    <m/>
    <m/>
    <m/>
    <m/>
    <m/>
    <m/>
  </r>
  <r>
    <s v="MAYNAS"/>
    <s v="TORRES CAUSANA"/>
    <x v="3"/>
    <s v="SALUD LORETO"/>
    <x v="1"/>
    <s v="SANTA CLOTILDE"/>
    <s v="P.S. I-1"/>
    <n v="75"/>
    <x v="94"/>
    <n v="0"/>
    <n v="0"/>
    <n v="0"/>
    <n v="17"/>
    <n v="0"/>
    <m/>
    <m/>
    <m/>
    <m/>
    <m/>
    <m/>
    <m/>
    <m/>
  </r>
  <r>
    <s v="MAYNAS"/>
    <s v="TORRES CAUSANA"/>
    <x v="3"/>
    <s v="SALUD LORETO"/>
    <x v="1"/>
    <s v="SANTA CLOTILDE"/>
    <s v="P.S. I-2 "/>
    <n v="71"/>
    <x v="95"/>
    <n v="0"/>
    <n v="60"/>
    <n v="51"/>
    <n v="21"/>
    <n v="0"/>
    <m/>
    <m/>
    <m/>
    <m/>
    <m/>
    <m/>
    <m/>
    <m/>
  </r>
  <r>
    <s v="MAYNAS"/>
    <s v="TORRES CAUSANA"/>
    <x v="3"/>
    <s v="SALUD LORETO"/>
    <x v="1"/>
    <s v="SANTA CLOTILDE"/>
    <s v="P.S. I-1"/>
    <n v="70"/>
    <x v="96"/>
    <n v="0"/>
    <n v="0"/>
    <n v="0"/>
    <n v="24"/>
    <n v="0"/>
    <m/>
    <m/>
    <m/>
    <m/>
    <m/>
    <m/>
    <m/>
    <m/>
  </r>
  <r>
    <s v="MAYNAS"/>
    <s v="MAZAN"/>
    <x v="3"/>
    <s v="SALUD LORETO"/>
    <x v="1"/>
    <s v="MAZAN"/>
    <s v="C.S. I-3"/>
    <n v="64"/>
    <x v="97"/>
    <n v="0"/>
    <n v="0"/>
    <n v="0"/>
    <n v="0"/>
    <n v="0"/>
    <m/>
    <m/>
    <m/>
    <m/>
    <m/>
    <m/>
    <m/>
    <m/>
  </r>
  <r>
    <s v="MAYNAS"/>
    <s v="MAZAN"/>
    <x v="3"/>
    <s v="SALUD LORETO"/>
    <x v="1"/>
    <s v="MAZAN"/>
    <s v="P.S. I-1"/>
    <n v="65"/>
    <x v="98"/>
    <n v="0"/>
    <n v="0"/>
    <n v="0"/>
    <n v="0"/>
    <n v="0"/>
    <m/>
    <m/>
    <m/>
    <m/>
    <m/>
    <m/>
    <m/>
    <m/>
  </r>
  <r>
    <s v="MAYNAS"/>
    <s v="MAZAN"/>
    <x v="3"/>
    <s v="SALUD LORETO"/>
    <x v="1"/>
    <s v="MAZAN"/>
    <s v="P.S. I-1"/>
    <n v="279"/>
    <x v="99"/>
    <n v="0"/>
    <n v="0"/>
    <n v="0"/>
    <n v="0"/>
    <n v="0"/>
    <m/>
    <m/>
    <m/>
    <m/>
    <m/>
    <m/>
    <m/>
    <m/>
  </r>
  <r>
    <s v="MAYNAS"/>
    <s v="MAZAN"/>
    <x v="3"/>
    <s v="SALUD LORETO"/>
    <x v="1"/>
    <s v="MAZAN"/>
    <s v="P.S. I-1"/>
    <n v="280"/>
    <x v="100"/>
    <n v="0"/>
    <n v="0"/>
    <n v="0"/>
    <n v="0"/>
    <n v="0"/>
    <m/>
    <m/>
    <m/>
    <m/>
    <m/>
    <m/>
    <m/>
    <m/>
  </r>
  <r>
    <s v="MAYNAS"/>
    <s v="MAZAN"/>
    <x v="3"/>
    <s v="SALUD LORETO"/>
    <x v="1"/>
    <s v="MAZAN"/>
    <s v="P.S. I-1"/>
    <n v="281"/>
    <x v="101"/>
    <n v="0"/>
    <n v="0"/>
    <n v="0"/>
    <n v="0"/>
    <n v="0"/>
    <m/>
    <m/>
    <m/>
    <m/>
    <m/>
    <m/>
    <m/>
    <m/>
  </r>
  <r>
    <s v="MAYNAS"/>
    <s v="MAZAN"/>
    <x v="3"/>
    <s v="SALUD LORETO"/>
    <x v="1"/>
    <s v="MAZAN"/>
    <s v="P.S. I-1"/>
    <n v="282"/>
    <x v="102"/>
    <n v="0"/>
    <n v="0"/>
    <n v="0"/>
    <n v="0"/>
    <n v="0"/>
    <m/>
    <m/>
    <m/>
    <m/>
    <m/>
    <m/>
    <m/>
    <m/>
  </r>
  <r>
    <s v="MAYNAS"/>
    <s v="MAZAN"/>
    <x v="3"/>
    <s v="SALUD LORETO"/>
    <x v="1"/>
    <s v="MAZAN"/>
    <s v="P.S. I-1"/>
    <n v="13005"/>
    <x v="103"/>
    <n v="0"/>
    <n v="0"/>
    <n v="0"/>
    <n v="0"/>
    <n v="0"/>
    <m/>
    <m/>
    <m/>
    <m/>
    <m/>
    <m/>
    <m/>
    <m/>
  </r>
  <r>
    <s v="MAYNAS"/>
    <s v="MAZAN"/>
    <x v="3"/>
    <s v="SALUD LORETO"/>
    <x v="1"/>
    <s v="MAZAN"/>
    <s v="P.S. I-1"/>
    <n v="28965"/>
    <x v="104"/>
    <n v="0"/>
    <n v="0"/>
    <n v="0"/>
    <n v="0"/>
    <n v="0"/>
    <m/>
    <m/>
    <m/>
    <m/>
    <m/>
    <m/>
    <m/>
    <m/>
  </r>
  <r>
    <s v="MAYNAS"/>
    <s v="INDIANA"/>
    <x v="3"/>
    <s v="SALUD LORETO"/>
    <x v="1"/>
    <s v="MAZAN"/>
    <s v="C.S. I-3 "/>
    <n v="54"/>
    <x v="105"/>
    <n v="0"/>
    <n v="0"/>
    <n v="4"/>
    <n v="0"/>
    <n v="0"/>
    <m/>
    <m/>
    <m/>
    <m/>
    <m/>
    <m/>
    <m/>
    <m/>
  </r>
  <r>
    <s v="MAYNAS"/>
    <s v="INDIANA"/>
    <x v="3"/>
    <s v="SALUD LORETO"/>
    <x v="1"/>
    <s v="MAZAN"/>
    <s v="P.S. I-1"/>
    <n v="55"/>
    <x v="106"/>
    <n v="0"/>
    <n v="0"/>
    <n v="0"/>
    <n v="0"/>
    <n v="0"/>
    <m/>
    <m/>
    <m/>
    <m/>
    <m/>
    <m/>
    <m/>
    <m/>
  </r>
  <r>
    <s v="MAYNAS"/>
    <s v="INDIANA"/>
    <x v="3"/>
    <s v="SALUD LORETO"/>
    <x v="1"/>
    <s v="MAZAN"/>
    <s v="P.S. I-1"/>
    <n v="56"/>
    <x v="107"/>
    <n v="0"/>
    <n v="0"/>
    <n v="0"/>
    <n v="0"/>
    <n v="0"/>
    <m/>
    <m/>
    <m/>
    <m/>
    <m/>
    <m/>
    <m/>
    <m/>
  </r>
  <r>
    <s v="MAYNAS"/>
    <s v="INDIANA"/>
    <x v="3"/>
    <s v="SALUD LORETO"/>
    <x v="1"/>
    <s v="MAZAN"/>
    <s v="P.S. I-1"/>
    <n v="57"/>
    <x v="108"/>
    <n v="0"/>
    <n v="0"/>
    <n v="0"/>
    <n v="0"/>
    <n v="0"/>
    <m/>
    <m/>
    <m/>
    <m/>
    <m/>
    <m/>
    <m/>
    <m/>
  </r>
  <r>
    <s v="MAYNAS"/>
    <s v="INDIANA"/>
    <x v="3"/>
    <s v="SALUD LORETO"/>
    <x v="1"/>
    <s v="MAZAN"/>
    <s v="P.S. I-1"/>
    <n v="58"/>
    <x v="109"/>
    <n v="0"/>
    <n v="0"/>
    <n v="0"/>
    <n v="0"/>
    <n v="0"/>
    <m/>
    <m/>
    <m/>
    <m/>
    <m/>
    <m/>
    <m/>
    <m/>
  </r>
  <r>
    <s v="MAYNAS"/>
    <s v="INDIANA"/>
    <x v="3"/>
    <s v="SALUD LORETO"/>
    <x v="1"/>
    <s v="MAZAN"/>
    <s v="P.S. I-1"/>
    <n v="59"/>
    <x v="110"/>
    <n v="0"/>
    <n v="0"/>
    <n v="0"/>
    <n v="0"/>
    <n v="0"/>
    <m/>
    <m/>
    <m/>
    <m/>
    <m/>
    <m/>
    <m/>
    <m/>
  </r>
  <r>
    <s v="MAYNAS"/>
    <s v="INDIANA"/>
    <x v="3"/>
    <s v="SALUD LORETO"/>
    <x v="1"/>
    <s v="MAZAN"/>
    <s v="P.S. I-1"/>
    <n v="6946"/>
    <x v="111"/>
    <n v="0"/>
    <n v="0"/>
    <n v="0"/>
    <n v="0"/>
    <n v="0"/>
    <m/>
    <m/>
    <m/>
    <m/>
    <m/>
    <m/>
    <m/>
    <m/>
  </r>
  <r>
    <s v="MAYNAS"/>
    <s v="LAS AMAZONAS"/>
    <x v="3"/>
    <s v="SALUD LORETO"/>
    <x v="1"/>
    <s v="MAZAN"/>
    <s v="C.S. I-3 "/>
    <n v="63"/>
    <x v="112"/>
    <n v="0"/>
    <n v="0"/>
    <n v="0"/>
    <n v="0"/>
    <n v="0"/>
    <m/>
    <m/>
    <m/>
    <m/>
    <m/>
    <m/>
    <m/>
    <m/>
  </r>
  <r>
    <s v="MAYNAS"/>
    <s v="LAS AMAZONAS"/>
    <x v="3"/>
    <s v="SALUD LORETO"/>
    <x v="1"/>
    <s v="MAZAN"/>
    <s v="P.S. I-1"/>
    <n v="62"/>
    <x v="113"/>
    <n v="0"/>
    <n v="0"/>
    <n v="0"/>
    <n v="0"/>
    <n v="0"/>
    <m/>
    <m/>
    <m/>
    <m/>
    <m/>
    <m/>
    <m/>
    <m/>
  </r>
  <r>
    <s v="MAYNAS"/>
    <s v="LAS AMAZONAS"/>
    <x v="3"/>
    <s v="SALUD LORETO"/>
    <x v="1"/>
    <s v="MAZAN"/>
    <s v="C.S. I-3 "/>
    <n v="60"/>
    <x v="114"/>
    <n v="0"/>
    <n v="0"/>
    <n v="0"/>
    <n v="0"/>
    <n v="0"/>
    <m/>
    <m/>
    <m/>
    <m/>
    <m/>
    <m/>
    <m/>
    <m/>
  </r>
  <r>
    <s v="MAYNAS"/>
    <s v="LAS AMAZONAS"/>
    <x v="3"/>
    <s v="SALUD LORETO"/>
    <x v="1"/>
    <s v="MAZAN"/>
    <s v="P.S. I-1"/>
    <n v="61"/>
    <x v="115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C.S. I-3 "/>
    <n v="37"/>
    <x v="116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1"/>
    <n v="47"/>
    <x v="117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1"/>
    <n v="45"/>
    <x v="118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1"/>
    <n v="38"/>
    <x v="119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1"/>
    <n v="39"/>
    <x v="120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1"/>
    <n v="41"/>
    <x v="122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1"/>
    <n v="42"/>
    <x v="123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1"/>
    <n v="43"/>
    <x v="124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1"/>
    <n v="46"/>
    <x v="125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m/>
    <m/>
    <m/>
    <m/>
    <m/>
    <m/>
    <m/>
    <m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m/>
    <m/>
    <m/>
    <m/>
    <m/>
    <m/>
    <m/>
    <m/>
  </r>
  <r>
    <s v="REQUENA"/>
    <s v="YAQUERANA"/>
    <x v="3"/>
    <s v="SALUD LORETO"/>
    <x v="1"/>
    <s v="ANGAMOS"/>
    <s v="C.S. I-3 "/>
    <n v="53"/>
    <x v="129"/>
    <n v="0"/>
    <n v="0"/>
    <n v="0"/>
    <n v="45"/>
    <n v="0"/>
    <m/>
    <m/>
    <m/>
    <m/>
    <m/>
    <m/>
    <m/>
    <m/>
  </r>
  <r>
    <s v="REQUENA"/>
    <s v="YAQUERANA"/>
    <x v="3"/>
    <s v="SALUD LORETO"/>
    <x v="1"/>
    <s v="ANGAMOS"/>
    <s v="P.S. I-1"/>
    <n v="278"/>
    <x v="130"/>
    <n v="0"/>
    <n v="0"/>
    <n v="0"/>
    <n v="0"/>
    <n v="0"/>
    <m/>
    <m/>
    <m/>
    <m/>
    <m/>
    <m/>
    <m/>
    <m/>
  </r>
  <r>
    <s v="MARISCAL RAMON CASTILLA"/>
    <s v="RAMON CASTILLA"/>
    <x v="3"/>
    <s v="SALUD LORETO"/>
    <x v="3"/>
    <s v="CABALLO COCHA"/>
    <s v="C.S. I-4 "/>
    <n v="118"/>
    <x v="131"/>
    <n v="0"/>
    <n v="0"/>
    <n v="0"/>
    <n v="0"/>
    <n v="0"/>
    <m/>
    <m/>
    <m/>
    <m/>
    <m/>
    <m/>
    <m/>
    <m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m/>
    <m/>
    <m/>
    <m/>
    <m/>
    <m/>
    <m/>
    <m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m/>
    <m/>
    <m/>
    <m/>
    <m/>
    <m/>
    <m/>
    <m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m/>
    <m/>
    <m/>
    <m/>
    <m/>
    <m/>
    <m/>
    <m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m/>
    <m/>
    <m/>
    <m/>
    <m/>
    <m/>
    <m/>
    <m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m/>
    <m/>
    <m/>
    <m/>
    <m/>
    <m/>
    <m/>
    <m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0"/>
    <m/>
    <m/>
    <m/>
    <m/>
    <m/>
    <m/>
    <m/>
    <m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0"/>
    <m/>
    <m/>
    <m/>
    <m/>
    <m/>
    <m/>
    <m/>
    <m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m/>
    <m/>
    <m/>
    <m/>
    <m/>
    <m/>
    <m/>
    <m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m/>
    <m/>
    <m/>
    <m/>
    <m/>
    <m/>
    <m/>
    <m/>
  </r>
  <r>
    <s v="MARISCAL RAMON CASTILLA"/>
    <s v="PEBAS"/>
    <x v="3"/>
    <s v="SALUD LORETO"/>
    <x v="3"/>
    <s v="PEVAS"/>
    <s v="C.S. I-3 "/>
    <n v="113"/>
    <x v="141"/>
    <n v="0"/>
    <n v="0"/>
    <n v="0"/>
    <n v="0"/>
    <n v="0"/>
    <m/>
    <m/>
    <m/>
    <m/>
    <m/>
    <m/>
    <m/>
    <m/>
  </r>
  <r>
    <s v="MARISCAL RAMON CASTILLA"/>
    <s v="PEBAS"/>
    <x v="3"/>
    <s v="SALUD LORETO"/>
    <x v="3"/>
    <s v="PEVAS"/>
    <s v="P.S. I-1"/>
    <n v="114"/>
    <x v="142"/>
    <n v="0"/>
    <n v="0"/>
    <n v="0"/>
    <n v="0"/>
    <n v="0"/>
    <m/>
    <m/>
    <m/>
    <m/>
    <m/>
    <m/>
    <m/>
    <m/>
  </r>
  <r>
    <s v="MARISCAL RAMON CASTILLA"/>
    <s v="PEBAS"/>
    <x v="3"/>
    <s v="SALUD LORETO"/>
    <x v="3"/>
    <s v="PEVAS"/>
    <s v="P.S. I-1"/>
    <n v="115"/>
    <x v="143"/>
    <n v="0"/>
    <n v="0"/>
    <n v="0"/>
    <n v="0"/>
    <n v="0"/>
    <m/>
    <m/>
    <m/>
    <m/>
    <m/>
    <m/>
    <m/>
    <m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m/>
    <m/>
    <m/>
    <m/>
    <m/>
    <m/>
    <m/>
    <m/>
  </r>
  <r>
    <s v="MARISCAL RAMON CASTILLA"/>
    <s v="PEBAS"/>
    <x v="3"/>
    <s v="SALUD LORETO"/>
    <x v="3"/>
    <s v="PEVAS"/>
    <s v="P.S. I-1"/>
    <n v="117"/>
    <x v="145"/>
    <n v="0"/>
    <n v="0"/>
    <n v="0"/>
    <n v="0"/>
    <n v="0"/>
    <m/>
    <m/>
    <m/>
    <m/>
    <m/>
    <m/>
    <m/>
    <m/>
  </r>
  <r>
    <s v="MARISCAL RAMON CASTILLA"/>
    <s v="PEBAS"/>
    <x v="3"/>
    <s v="SALUD LORETO"/>
    <x v="3"/>
    <s v="PEVAS"/>
    <s v="P.S. I-1"/>
    <n v="6689"/>
    <x v="146"/>
    <n v="0"/>
    <n v="0"/>
    <n v="0"/>
    <n v="0"/>
    <n v="0"/>
    <m/>
    <m/>
    <m/>
    <m/>
    <m/>
    <m/>
    <m/>
    <m/>
  </r>
  <r>
    <s v="MARISCAL RAMON CASTILLA"/>
    <s v="PEBAS"/>
    <x v="3"/>
    <s v="SALUD LORETO"/>
    <x v="3"/>
    <s v="PEVAS"/>
    <s v="P.S. I-1"/>
    <n v="10488"/>
    <x v="147"/>
    <n v="0"/>
    <n v="0"/>
    <n v="0"/>
    <n v="0"/>
    <n v="0"/>
    <m/>
    <m/>
    <m/>
    <m/>
    <m/>
    <m/>
    <m/>
    <m/>
  </r>
  <r>
    <s v="MARISCAL RAMON CASTILLA"/>
    <s v="PEBAS"/>
    <x v="3"/>
    <s v="SALUD LORETO"/>
    <x v="3"/>
    <s v="PEVAS"/>
    <s v="P.S. I-1"/>
    <n v="24047"/>
    <x v="148"/>
    <n v="0"/>
    <n v="0"/>
    <n v="0"/>
    <n v="0"/>
    <n v="0"/>
    <m/>
    <m/>
    <m/>
    <m/>
    <m/>
    <m/>
    <m/>
    <m/>
  </r>
  <r>
    <s v="MARISCAL RAMON CASTILLA"/>
    <s v="YAVARI"/>
    <x v="3"/>
    <s v="SALUD LORETO"/>
    <x v="3"/>
    <s v="ISLANDIA"/>
    <s v="C.S. I-3"/>
    <n v="125"/>
    <x v="149"/>
    <n v="0"/>
    <n v="0"/>
    <n v="0"/>
    <n v="0"/>
    <n v="84"/>
    <m/>
    <m/>
    <m/>
    <m/>
    <m/>
    <m/>
    <m/>
    <m/>
  </r>
  <r>
    <s v="MARISCAL RAMON CASTILLA"/>
    <s v="YAVARI"/>
    <x v="3"/>
    <s v="SALUD LORETO"/>
    <x v="3"/>
    <s v="ISLANDIA"/>
    <s v="P.S. I-1"/>
    <n v="126"/>
    <x v="150"/>
    <n v="0"/>
    <n v="0"/>
    <n v="0"/>
    <n v="143"/>
    <n v="0"/>
    <m/>
    <m/>
    <m/>
    <m/>
    <m/>
    <m/>
    <m/>
    <m/>
  </r>
  <r>
    <s v="MARISCAL RAMON CASTILLA"/>
    <s v="YAVARI"/>
    <x v="3"/>
    <s v="SALUD LORETO"/>
    <x v="3"/>
    <s v="ISLANDIA"/>
    <s v="P.S. I-1"/>
    <n v="127"/>
    <x v="151"/>
    <n v="0"/>
    <n v="0"/>
    <n v="0"/>
    <n v="218"/>
    <n v="0"/>
    <m/>
    <m/>
    <m/>
    <m/>
    <m/>
    <m/>
    <m/>
    <m/>
  </r>
  <r>
    <s v="MARISCAL RAMON CASTILLA"/>
    <s v="YAVARI"/>
    <x v="3"/>
    <s v="SALUD LORETO"/>
    <x v="3"/>
    <s v="ISLANDIA"/>
    <s v="P.S. I-1"/>
    <n v="128"/>
    <x v="152"/>
    <n v="0"/>
    <n v="0"/>
    <n v="0"/>
    <n v="103"/>
    <n v="0"/>
    <m/>
    <m/>
    <m/>
    <m/>
    <m/>
    <m/>
    <m/>
    <m/>
  </r>
  <r>
    <s v="MARISCAL RAMON CASTILLA"/>
    <s v="YAVARI"/>
    <x v="3"/>
    <s v="SALUD LORETO"/>
    <x v="3"/>
    <s v="ISLANDIA"/>
    <s v="C.S. I-3 "/>
    <n v="291"/>
    <x v="153"/>
    <n v="0"/>
    <n v="0"/>
    <n v="0"/>
    <n v="0"/>
    <n v="50"/>
    <m/>
    <m/>
    <m/>
    <m/>
    <m/>
    <m/>
    <m/>
    <m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0"/>
    <m/>
    <m/>
    <m/>
    <m/>
    <m/>
    <m/>
    <m/>
    <m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88"/>
    <m/>
    <m/>
    <m/>
    <m/>
    <m/>
    <m/>
    <m/>
    <m/>
  </r>
  <r>
    <s v="LORETO"/>
    <s v="NAUTA"/>
    <x v="5"/>
    <s v="LORETO - NAUTA"/>
    <x v="4"/>
    <s v="NAUTA"/>
    <s v="C.S. I-4 "/>
    <n v="91"/>
    <x v="156"/>
    <n v="0"/>
    <n v="0"/>
    <n v="0"/>
    <n v="14"/>
    <n v="0"/>
    <m/>
    <m/>
    <m/>
    <m/>
    <m/>
    <m/>
    <m/>
    <m/>
  </r>
  <r>
    <s v="LORETO"/>
    <s v="NAUTA"/>
    <x v="5"/>
    <s v="LORETO - NAUTA"/>
    <x v="4"/>
    <s v="NAUTA"/>
    <s v="P.S. I-1"/>
    <n v="92"/>
    <x v="157"/>
    <n v="0"/>
    <n v="0"/>
    <n v="0"/>
    <n v="0"/>
    <n v="0"/>
    <m/>
    <m/>
    <m/>
    <m/>
    <m/>
    <m/>
    <m/>
    <m/>
  </r>
  <r>
    <s v="LORETO"/>
    <s v="NAUTA"/>
    <x v="5"/>
    <s v="LORETO - NAUTA"/>
    <x v="4"/>
    <s v="NAUTA"/>
    <s v="P.S. I-2"/>
    <n v="97"/>
    <x v="158"/>
    <n v="0"/>
    <n v="0"/>
    <n v="0"/>
    <n v="0"/>
    <n v="0"/>
    <m/>
    <m/>
    <m/>
    <m/>
    <m/>
    <m/>
    <m/>
    <m/>
  </r>
  <r>
    <s v="LORETO"/>
    <s v="NAUTA"/>
    <x v="5"/>
    <s v="LORETO - NAUTA"/>
    <x v="4"/>
    <s v="NAUTA"/>
    <s v="P.S. I-1"/>
    <n v="95"/>
    <x v="159"/>
    <n v="0"/>
    <n v="0"/>
    <n v="15"/>
    <n v="0"/>
    <n v="0"/>
    <m/>
    <m/>
    <m/>
    <m/>
    <m/>
    <m/>
    <m/>
    <m/>
  </r>
  <r>
    <s v="LORETO"/>
    <s v="NAUTA"/>
    <x v="5"/>
    <s v="LORETO - NAUTA"/>
    <x v="4"/>
    <s v="NAUTA"/>
    <s v="P.S. I-1"/>
    <n v="96"/>
    <x v="160"/>
    <n v="0"/>
    <n v="0"/>
    <n v="0"/>
    <n v="0"/>
    <n v="0"/>
    <m/>
    <m/>
    <m/>
    <m/>
    <m/>
    <m/>
    <m/>
    <m/>
  </r>
  <r>
    <s v="LORETO"/>
    <s v="NAUTA"/>
    <x v="5"/>
    <s v="LORETO - NAUTA"/>
    <x v="4"/>
    <s v="NAUTA"/>
    <s v="P.S. I-1"/>
    <n v="25590"/>
    <x v="161"/>
    <n v="0"/>
    <n v="0"/>
    <n v="0"/>
    <n v="0"/>
    <n v="0"/>
    <m/>
    <m/>
    <m/>
    <m/>
    <m/>
    <m/>
    <m/>
    <m/>
  </r>
  <r>
    <s v="LORETO"/>
    <s v="NAUTA"/>
    <x v="5"/>
    <s v="LORETO - NAUTA"/>
    <x v="4"/>
    <s v="NAUTA"/>
    <s v="P.S. I-2"/>
    <n v="93"/>
    <x v="162"/>
    <n v="0"/>
    <n v="0"/>
    <n v="0"/>
    <n v="0"/>
    <n v="0"/>
    <m/>
    <m/>
    <m/>
    <m/>
    <m/>
    <m/>
    <m/>
    <m/>
  </r>
  <r>
    <s v="LORETO"/>
    <s v="NAUTA"/>
    <x v="5"/>
    <s v="LORETO - NAUTA"/>
    <x v="4"/>
    <s v="NAUTA"/>
    <s v="P.S. I-1"/>
    <n v="94"/>
    <x v="163"/>
    <n v="0"/>
    <n v="0"/>
    <n v="0"/>
    <n v="0"/>
    <n v="0"/>
    <m/>
    <m/>
    <m/>
    <m/>
    <m/>
    <m/>
    <m/>
    <m/>
  </r>
  <r>
    <s v="LORETO"/>
    <s v="NAUTA"/>
    <x v="5"/>
    <s v="LORETO - NAUTA"/>
    <x v="4"/>
    <s v="NAUTA"/>
    <s v="P.S. I-1"/>
    <n v="7041"/>
    <x v="164"/>
    <n v="0"/>
    <n v="0"/>
    <n v="0"/>
    <n v="0"/>
    <n v="0"/>
    <m/>
    <m/>
    <m/>
    <m/>
    <m/>
    <m/>
    <m/>
    <m/>
  </r>
  <r>
    <s v="LORETO"/>
    <s v="NAUTA"/>
    <x v="5"/>
    <s v="LORETO - NAUTA"/>
    <x v="4"/>
    <s v="NAUTA"/>
    <s v="P.S. I-1"/>
    <n v="15306"/>
    <x v="165"/>
    <n v="0"/>
    <n v="0"/>
    <n v="104"/>
    <n v="0"/>
    <n v="0"/>
    <m/>
    <m/>
    <m/>
    <m/>
    <m/>
    <m/>
    <m/>
    <m/>
  </r>
  <r>
    <s v="LORETO"/>
    <s v="NAUTA"/>
    <x v="5"/>
    <s v="LORETO - NAUTA"/>
    <x v="4"/>
    <s v="NAUTA"/>
    <s v="P.S. I-1"/>
    <n v="26374"/>
    <x v="166"/>
    <n v="0"/>
    <n v="0"/>
    <n v="0"/>
    <n v="0"/>
    <n v="0"/>
    <m/>
    <m/>
    <m/>
    <m/>
    <m/>
    <m/>
    <m/>
    <m/>
  </r>
  <r>
    <s v="LORETO"/>
    <s v="NAUTA"/>
    <x v="5"/>
    <s v="LORETO - NAUTA"/>
    <x v="4"/>
    <s v="NAUTA"/>
    <s v="P.S. I-1"/>
    <n v="26611"/>
    <x v="167"/>
    <n v="0"/>
    <n v="0"/>
    <n v="0"/>
    <n v="0"/>
    <n v="0"/>
    <m/>
    <m/>
    <m/>
    <m/>
    <m/>
    <m/>
    <m/>
    <m/>
  </r>
  <r>
    <s v="LORETO"/>
    <s v="PARINARI"/>
    <x v="5"/>
    <s v="LORETO - NAUTA"/>
    <x v="4"/>
    <s v="NAUTA"/>
    <s v="C.S. I-3 "/>
    <n v="98"/>
    <x v="168"/>
    <n v="0"/>
    <n v="0"/>
    <n v="0"/>
    <n v="0"/>
    <n v="0"/>
    <m/>
    <m/>
    <m/>
    <m/>
    <m/>
    <m/>
    <m/>
    <m/>
  </r>
  <r>
    <s v="LORETO"/>
    <s v="PARINARI"/>
    <x v="5"/>
    <s v="LORETO - NAUTA"/>
    <x v="4"/>
    <s v="NAUTA"/>
    <s v="P.S. I-1"/>
    <n v="99"/>
    <x v="169"/>
    <n v="0"/>
    <n v="0"/>
    <n v="0"/>
    <n v="0"/>
    <n v="0"/>
    <m/>
    <m/>
    <m/>
    <m/>
    <m/>
    <m/>
    <m/>
    <m/>
  </r>
  <r>
    <s v="LORETO"/>
    <s v="PARINARI"/>
    <x v="5"/>
    <s v="LORETO - NAUTA"/>
    <x v="4"/>
    <s v="NAUTA"/>
    <s v="P.S. I-1"/>
    <n v="100"/>
    <x v="170"/>
    <n v="0"/>
    <n v="0"/>
    <n v="0"/>
    <n v="0"/>
    <n v="0"/>
    <m/>
    <m/>
    <m/>
    <m/>
    <m/>
    <m/>
    <m/>
    <m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m/>
    <m/>
    <m/>
    <m/>
    <m/>
    <m/>
    <m/>
    <m/>
  </r>
  <r>
    <s v="LORETO"/>
    <s v="PARINARI"/>
    <x v="5"/>
    <s v="LORETO - NAUTA"/>
    <x v="4"/>
    <s v="NAUTA"/>
    <s v="P.S. I-1"/>
    <n v="6728"/>
    <x v="172"/>
    <n v="0"/>
    <n v="0"/>
    <n v="0"/>
    <n v="0"/>
    <n v="0"/>
    <m/>
    <m/>
    <m/>
    <m/>
    <m/>
    <m/>
    <m/>
    <m/>
  </r>
  <r>
    <s v="LORETO"/>
    <s v="NAUTA"/>
    <x v="5"/>
    <s v="LORETO - NAUTA"/>
    <x v="4"/>
    <s v="NAUTA"/>
    <s v="C.S. I-3 "/>
    <n v="30800"/>
    <x v="173"/>
    <n v="0"/>
    <n v="0"/>
    <n v="0"/>
    <n v="0"/>
    <n v="0"/>
    <m/>
    <m/>
    <m/>
    <m/>
    <m/>
    <m/>
    <m/>
    <m/>
  </r>
  <r>
    <s v="LORETO"/>
    <s v="PARINARI"/>
    <x v="5"/>
    <s v="LORETO - NAUTA"/>
    <x v="4"/>
    <s v="NAUTA"/>
    <s v="P.S. I-1"/>
    <n v="25007"/>
    <x v="174"/>
    <n v="0"/>
    <n v="0"/>
    <n v="0"/>
    <n v="0"/>
    <n v="0"/>
    <m/>
    <m/>
    <m/>
    <m/>
    <m/>
    <m/>
    <m/>
    <m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m/>
    <m/>
    <m/>
    <m/>
    <m/>
    <m/>
    <m/>
    <m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m/>
    <m/>
    <m/>
    <m/>
    <m/>
    <m/>
    <m/>
    <m/>
  </r>
  <r>
    <s v="LORETO"/>
    <s v="TROMPETEROS"/>
    <x v="5"/>
    <s v="LORETO - NAUTA"/>
    <x v="4"/>
    <s v="VILLA TROMPETERO"/>
    <s v="C.S. I-3 "/>
    <n v="7459"/>
    <x v="177"/>
    <n v="0"/>
    <n v="0"/>
    <n v="0"/>
    <n v="60"/>
    <n v="0"/>
    <m/>
    <m/>
    <m/>
    <m/>
    <m/>
    <m/>
    <m/>
    <m/>
  </r>
  <r>
    <s v="LORETO"/>
    <s v="TROMPETEROS"/>
    <x v="5"/>
    <s v="LORETO - NAUTA"/>
    <x v="4"/>
    <s v="VILLA TROMPETERO"/>
    <s v="P.S. I-2 "/>
    <n v="106"/>
    <x v="178"/>
    <n v="0"/>
    <n v="0"/>
    <n v="57"/>
    <n v="0"/>
    <n v="0"/>
    <m/>
    <m/>
    <m/>
    <m/>
    <m/>
    <m/>
    <m/>
    <m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m/>
    <m/>
    <m/>
    <m/>
    <m/>
    <m/>
    <m/>
    <m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m/>
    <m/>
    <m/>
    <m/>
    <m/>
    <m/>
    <m/>
    <m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m/>
    <m/>
    <m/>
    <m/>
    <m/>
    <m/>
    <m/>
    <m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m/>
    <m/>
    <m/>
    <m/>
    <m/>
    <m/>
    <m/>
    <m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m/>
    <m/>
    <m/>
    <m/>
    <m/>
    <m/>
    <m/>
    <m/>
  </r>
  <r>
    <s v="LORETO"/>
    <s v="TROMPETEROS"/>
    <x v="5"/>
    <s v="LORETO - NAUTA"/>
    <x v="4"/>
    <s v="VILLA TROMPETERO"/>
    <s v="P.S. I-1"/>
    <n v="18739"/>
    <x v="184"/>
    <n v="0"/>
    <n v="0"/>
    <n v="0"/>
    <n v="59"/>
    <n v="0"/>
    <m/>
    <m/>
    <m/>
    <m/>
    <m/>
    <m/>
    <m/>
    <m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m/>
    <m/>
    <m/>
    <m/>
    <m/>
    <m/>
    <m/>
    <m/>
  </r>
  <r>
    <s v="LORETO"/>
    <s v="TROMPETEROS"/>
    <x v="5"/>
    <s v="LORETO - NAUTA"/>
    <x v="4"/>
    <s v="VILLA TROMPETERO"/>
    <s v="P.S. I-1"/>
    <n v="18741"/>
    <x v="186"/>
    <n v="0"/>
    <n v="0"/>
    <n v="7"/>
    <n v="0"/>
    <n v="0"/>
    <m/>
    <m/>
    <m/>
    <m/>
    <m/>
    <m/>
    <m/>
    <m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C.S. I-3 "/>
    <n v="109"/>
    <x v="188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1"/>
    <n v="112"/>
    <x v="189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1"/>
    <n v="110"/>
    <x v="190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C.S. I-3"/>
    <n v="111"/>
    <x v="191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1"/>
    <n v="6924"/>
    <x v="192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2 "/>
    <n v="31794"/>
    <x v="193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2 "/>
    <n v="288"/>
    <x v="194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2 "/>
    <n v="31394"/>
    <x v="195"/>
    <n v="0"/>
    <n v="0"/>
    <n v="0"/>
    <n v="0"/>
    <n v="0"/>
    <m/>
    <m/>
    <m/>
    <m/>
    <m/>
    <m/>
    <m/>
    <m/>
  </r>
  <r>
    <s v="LORETO"/>
    <s v="NAUTA"/>
    <x v="5"/>
    <s v="LORETO - NAUTA"/>
    <x v="4"/>
    <s v="MAYPUCO"/>
    <s v="P.S. I-1"/>
    <n v="30842"/>
    <x v="124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2 "/>
    <n v="25574"/>
    <x v="196"/>
    <n v="0"/>
    <n v="0"/>
    <n v="0"/>
    <n v="0"/>
    <n v="0"/>
    <m/>
    <m/>
    <m/>
    <m/>
    <m/>
    <m/>
    <m/>
    <m/>
  </r>
  <r>
    <s v="LORETO"/>
    <s v="TIGRE"/>
    <x v="5"/>
    <s v="LORETO - NAUTA"/>
    <x v="4"/>
    <s v="INTUTO"/>
    <s v="C.S. I-3 "/>
    <n v="101"/>
    <x v="197"/>
    <n v="0"/>
    <n v="0"/>
    <n v="0"/>
    <n v="0"/>
    <n v="0"/>
    <m/>
    <m/>
    <m/>
    <m/>
    <m/>
    <m/>
    <m/>
    <m/>
  </r>
  <r>
    <s v="LORETO"/>
    <s v="TIGRE"/>
    <x v="5"/>
    <s v="LORETO - NAUTA"/>
    <x v="4"/>
    <s v="INTUTO"/>
    <s v="P.S. I-1"/>
    <n v="102"/>
    <x v="198"/>
    <n v="0"/>
    <n v="0"/>
    <n v="0"/>
    <n v="0"/>
    <n v="0"/>
    <m/>
    <m/>
    <m/>
    <m/>
    <m/>
    <m/>
    <m/>
    <m/>
  </r>
  <r>
    <s v="LORETO"/>
    <s v="TIGRE"/>
    <x v="5"/>
    <s v="LORETO - NAUTA"/>
    <x v="4"/>
    <s v="INTUTO"/>
    <s v="C.S. I-3 "/>
    <n v="104"/>
    <x v="199"/>
    <n v="0"/>
    <n v="0"/>
    <n v="0"/>
    <n v="20"/>
    <n v="0"/>
    <m/>
    <m/>
    <m/>
    <m/>
    <m/>
    <m/>
    <m/>
    <m/>
  </r>
  <r>
    <s v="LORETO"/>
    <s v="TIGRE"/>
    <x v="5"/>
    <s v="LORETO - NAUTA"/>
    <x v="4"/>
    <s v="INTUTO"/>
    <s v="P.S. I-1"/>
    <n v="103"/>
    <x v="200"/>
    <n v="0"/>
    <n v="0"/>
    <n v="0"/>
    <n v="0"/>
    <n v="0"/>
    <m/>
    <m/>
    <m/>
    <m/>
    <m/>
    <m/>
    <m/>
    <m/>
  </r>
  <r>
    <s v="LORETO"/>
    <s v="TIGRE"/>
    <x v="5"/>
    <s v="LORETO - NAUTA"/>
    <x v="4"/>
    <s v="INTUTO"/>
    <s v="P.S. I-1"/>
    <n v="289"/>
    <x v="201"/>
    <n v="0"/>
    <n v="0"/>
    <n v="0"/>
    <n v="0"/>
    <n v="0"/>
    <m/>
    <m/>
    <m/>
    <m/>
    <m/>
    <m/>
    <m/>
    <m/>
  </r>
  <r>
    <s v="LORETO"/>
    <s v="NAUTA"/>
    <x v="5"/>
    <s v="LORETO - NAUTA"/>
    <x v="4"/>
    <s v="INTUTO"/>
    <s v="P.S. I-1"/>
    <n v="31817"/>
    <x v="202"/>
    <n v="0"/>
    <n v="0"/>
    <n v="0"/>
    <n v="0"/>
    <n v="0"/>
    <m/>
    <m/>
    <m/>
    <m/>
    <m/>
    <m/>
    <m/>
    <m/>
  </r>
  <r>
    <s v="LORETO"/>
    <s v="TIGRE"/>
    <x v="5"/>
    <s v="LORETO - NAUTA"/>
    <x v="4"/>
    <s v="INTUTO"/>
    <s v="P.S. I-1"/>
    <n v="14717"/>
    <x v="203"/>
    <n v="0"/>
    <n v="0"/>
    <n v="0"/>
    <n v="0"/>
    <n v="0"/>
    <m/>
    <m/>
    <m/>
    <m/>
    <m/>
    <m/>
    <m/>
    <m/>
  </r>
  <r>
    <s v="LORETO"/>
    <s v="TIGRE"/>
    <x v="5"/>
    <s v="LORETO - NAUTA"/>
    <x v="4"/>
    <s v="INTUTO"/>
    <s v="P.S. I-1"/>
    <n v="18573"/>
    <x v="204"/>
    <n v="0"/>
    <n v="0"/>
    <n v="0"/>
    <n v="0"/>
    <n v="0"/>
    <m/>
    <m/>
    <m/>
    <m/>
    <m/>
    <m/>
    <m/>
    <m/>
  </r>
  <r>
    <s v="LORETO"/>
    <s v="TIGRE"/>
    <x v="5"/>
    <s v="LORETO - NAUTA"/>
    <x v="4"/>
    <s v="INTUTO"/>
    <s v="P.S. I-1"/>
    <n v="26116"/>
    <x v="205"/>
    <n v="0"/>
    <n v="0"/>
    <n v="0"/>
    <n v="0"/>
    <n v="0"/>
    <m/>
    <m/>
    <m/>
    <m/>
    <m/>
    <m/>
    <m/>
    <m/>
  </r>
  <r>
    <s v="LORETO"/>
    <s v="TIGRE"/>
    <x v="5"/>
    <s v="LORETO - NAUTA"/>
    <x v="4"/>
    <s v="INTUTO"/>
    <s v="P.S. I-1"/>
    <n v="26631"/>
    <x v="206"/>
    <n v="0"/>
    <n v="0"/>
    <n v="0"/>
    <n v="0"/>
    <n v="0"/>
    <m/>
    <m/>
    <m/>
    <m/>
    <m/>
    <m/>
    <m/>
    <m/>
  </r>
  <r>
    <s v="LORETO"/>
    <s v="TIGRE"/>
    <x v="5"/>
    <s v="LORETO - NAUTA"/>
    <x v="4"/>
    <s v="INTUTO"/>
    <s v="P.S. I-1"/>
    <n v="26839"/>
    <x v="207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m/>
    <m/>
    <m/>
    <m/>
    <m/>
    <m/>
    <m/>
    <m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m/>
    <m/>
    <m/>
    <m/>
    <m/>
    <m/>
    <m/>
    <m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m/>
    <m/>
    <m/>
    <m/>
    <m/>
    <m/>
    <m/>
    <m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m/>
    <m/>
    <m/>
    <m/>
    <m/>
    <m/>
    <m/>
    <m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m/>
    <m/>
    <m/>
    <m/>
    <m/>
    <m/>
    <m/>
    <m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m/>
    <m/>
    <m/>
    <m/>
    <m/>
    <m/>
    <m/>
    <m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m/>
    <m/>
    <m/>
    <m/>
    <m/>
    <m/>
    <m/>
    <m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m/>
    <m/>
    <m/>
    <m/>
    <m/>
    <m/>
    <m/>
    <m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m/>
    <m/>
    <m/>
    <m/>
    <m/>
    <m/>
    <m/>
    <m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m/>
    <m/>
    <m/>
    <m/>
    <m/>
    <m/>
    <m/>
    <m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C.S. I-4"/>
    <n v="161"/>
    <x v="238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P.S. I-1"/>
    <n v="177"/>
    <x v="239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P.S. I-1"/>
    <n v="178"/>
    <x v="240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P.S. I-1"/>
    <n v="179"/>
    <x v="241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P.S. I-1"/>
    <n v="183"/>
    <x v="242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P.S. I-1"/>
    <n v="184"/>
    <x v="243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P.S. I-1"/>
    <n v="6764"/>
    <x v="244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P.S. I-1"/>
    <n v="297"/>
    <x v="246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P.S. I-1"/>
    <n v="6964"/>
    <x v="247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C.S. I-3"/>
    <n v="182"/>
    <x v="248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P.S. I-1"/>
    <n v="296"/>
    <x v="249"/>
    <n v="0"/>
    <n v="0"/>
    <n v="0"/>
    <n v="3"/>
    <n v="0"/>
    <m/>
    <m/>
    <m/>
    <m/>
    <m/>
    <m/>
    <m/>
    <m/>
  </r>
  <r>
    <s v="UCAYALI"/>
    <s v="SARAYACU"/>
    <x v="4"/>
    <s v="UCAYALI-CONTAMANA"/>
    <x v="5"/>
    <s v="SARAYACU"/>
    <s v="P.S. I-1"/>
    <n v="180"/>
    <x v="250"/>
    <n v="0"/>
    <n v="0"/>
    <n v="0"/>
    <n v="7"/>
    <n v="0"/>
    <m/>
    <m/>
    <m/>
    <m/>
    <m/>
    <m/>
    <m/>
    <m/>
  </r>
  <r>
    <s v="UCAYALI"/>
    <s v="SARAYACU"/>
    <x v="4"/>
    <s v="UCAYALI-CONTAMANA"/>
    <x v="5"/>
    <s v="SARAYACU"/>
    <s v="P.S. I-2 "/>
    <n v="181"/>
    <x v="251"/>
    <n v="0"/>
    <n v="0"/>
    <n v="0"/>
    <n v="0"/>
    <n v="0"/>
    <m/>
    <m/>
    <m/>
    <m/>
    <m/>
    <m/>
    <m/>
    <m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m/>
    <m/>
    <m/>
    <m/>
    <m/>
    <m/>
    <m/>
    <m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m/>
    <m/>
    <m/>
    <m/>
    <m/>
    <m/>
    <m/>
    <m/>
  </r>
  <r>
    <s v="UCAYALI"/>
    <s v="PADRE MARQUEZ"/>
    <x v="4"/>
    <s v="UCAYALI-CONTAMANA"/>
    <x v="5"/>
    <s v="PADRE MARQUEZ"/>
    <s v="P.S. I-1"/>
    <n v="172"/>
    <x v="254"/>
    <n v="0"/>
    <n v="0"/>
    <n v="0"/>
    <n v="17"/>
    <n v="0"/>
    <m/>
    <m/>
    <m/>
    <m/>
    <m/>
    <m/>
    <m/>
    <m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m/>
    <m/>
    <m/>
    <m/>
    <m/>
    <m/>
    <m/>
    <m/>
  </r>
  <r>
    <s v="UCAYALI"/>
    <s v="PADRE MARQUEZ"/>
    <x v="4"/>
    <s v="UCAYALI-CONTAMANA"/>
    <x v="5"/>
    <s v="PADRE MARQUEZ"/>
    <s v="P.S. I-1"/>
    <n v="173"/>
    <x v="256"/>
    <n v="0"/>
    <n v="0"/>
    <n v="0"/>
    <n v="31"/>
    <n v="0"/>
    <m/>
    <m/>
    <m/>
    <m/>
    <m/>
    <m/>
    <m/>
    <m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m/>
    <m/>
    <m/>
    <m/>
    <m/>
    <m/>
    <m/>
    <m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m/>
    <m/>
    <m/>
    <m/>
    <m/>
    <m/>
    <m/>
    <m/>
  </r>
  <r>
    <s v="UCAYALI"/>
    <s v="PADRE MARQUEZ"/>
    <x v="4"/>
    <s v="UCAYALI-CONTAMANA"/>
    <x v="5"/>
    <s v="PADRE MARQUEZ"/>
    <s v="P.S. I-1"/>
    <n v="7035"/>
    <x v="259"/>
    <n v="0"/>
    <n v="0"/>
    <n v="0"/>
    <n v="12"/>
    <n v="0"/>
    <m/>
    <m/>
    <m/>
    <m/>
    <m/>
    <m/>
    <m/>
    <m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m/>
    <m/>
    <m/>
    <m/>
    <m/>
    <m/>
    <m/>
    <m/>
  </r>
  <r>
    <s v="REQUENA"/>
    <s v="REQUENA"/>
    <x v="3"/>
    <s v="SALUD LORETO"/>
    <x v="6"/>
    <s v="REQUENA"/>
    <s v="C.S. I-4"/>
    <n v="150"/>
    <x v="261"/>
    <n v="0"/>
    <n v="0"/>
    <n v="0"/>
    <n v="0"/>
    <n v="0"/>
    <m/>
    <m/>
    <m/>
    <m/>
    <m/>
    <m/>
    <m/>
    <m/>
  </r>
  <r>
    <s v="REQUENA"/>
    <s v="REQUENA"/>
    <x v="3"/>
    <s v="SALUD LORETO"/>
    <x v="6"/>
    <s v="REQUENA"/>
    <s v="P.S. I-1"/>
    <n v="151"/>
    <x v="262"/>
    <n v="0"/>
    <n v="0"/>
    <n v="0"/>
    <n v="0"/>
    <n v="0"/>
    <m/>
    <m/>
    <m/>
    <m/>
    <m/>
    <m/>
    <m/>
    <m/>
  </r>
  <r>
    <s v="REQUENA"/>
    <s v="REQUENA"/>
    <x v="3"/>
    <s v="SALUD LORETO"/>
    <x v="6"/>
    <s v="REQUENA"/>
    <s v="P.S. I-1"/>
    <n v="152"/>
    <x v="263"/>
    <n v="0"/>
    <n v="0"/>
    <n v="0"/>
    <n v="0"/>
    <n v="0"/>
    <m/>
    <m/>
    <m/>
    <m/>
    <m/>
    <m/>
    <m/>
    <m/>
  </r>
  <r>
    <s v="REQUENA"/>
    <s v="REQUENA"/>
    <x v="3"/>
    <s v="SALUD LORETO"/>
    <x v="6"/>
    <s v="REQUENA"/>
    <s v="P.S. I-1"/>
    <n v="293"/>
    <x v="264"/>
    <n v="0"/>
    <n v="0"/>
    <n v="0"/>
    <n v="0"/>
    <n v="0"/>
    <m/>
    <m/>
    <m/>
    <m/>
    <m/>
    <m/>
    <m/>
    <m/>
  </r>
  <r>
    <s v="REQUENA"/>
    <s v="JENARO HERRERA"/>
    <x v="3"/>
    <s v="SALUD LORETO"/>
    <x v="6"/>
    <s v="REQUENA"/>
    <s v="C.S. I-3"/>
    <n v="136"/>
    <x v="265"/>
    <n v="0"/>
    <n v="0"/>
    <n v="0"/>
    <n v="0"/>
    <n v="0"/>
    <m/>
    <m/>
    <m/>
    <m/>
    <m/>
    <m/>
    <m/>
    <m/>
  </r>
  <r>
    <s v="REQUENA"/>
    <s v="SAQUENA"/>
    <x v="3"/>
    <s v="SALUD LORETO"/>
    <x v="6"/>
    <s v="REQUENA"/>
    <s v="P.S. I-1"/>
    <n v="153"/>
    <x v="266"/>
    <n v="0"/>
    <n v="0"/>
    <n v="0"/>
    <n v="0"/>
    <n v="0"/>
    <m/>
    <m/>
    <m/>
    <m/>
    <m/>
    <m/>
    <m/>
    <m/>
  </r>
  <r>
    <s v="REQUENA"/>
    <s v="SAQUENA"/>
    <x v="3"/>
    <s v="SALUD LORETO"/>
    <x v="6"/>
    <s v="REQUENA"/>
    <s v="P.S. I-1"/>
    <n v="154"/>
    <x v="267"/>
    <n v="0"/>
    <n v="0"/>
    <n v="0"/>
    <n v="0"/>
    <n v="0"/>
    <m/>
    <m/>
    <m/>
    <m/>
    <m/>
    <m/>
    <m/>
    <m/>
  </r>
  <r>
    <s v="REQUENA"/>
    <s v="SAQUENA"/>
    <x v="3"/>
    <s v="SALUD LORETO"/>
    <x v="6"/>
    <s v="REQUENA"/>
    <s v="P.S. I-2 "/>
    <n v="155"/>
    <x v="268"/>
    <n v="0"/>
    <n v="0"/>
    <n v="0"/>
    <n v="0"/>
    <n v="0"/>
    <m/>
    <m/>
    <m/>
    <m/>
    <m/>
    <m/>
    <m/>
    <m/>
  </r>
  <r>
    <s v="REQUENA"/>
    <s v="SAQUENA"/>
    <x v="3"/>
    <s v="SALUD LORETO"/>
    <x v="6"/>
    <s v="REQUENA"/>
    <s v="P.S. I-1"/>
    <n v="156"/>
    <x v="269"/>
    <n v="0"/>
    <n v="0"/>
    <n v="0"/>
    <n v="0"/>
    <n v="0"/>
    <m/>
    <m/>
    <m/>
    <m/>
    <m/>
    <m/>
    <m/>
    <m/>
  </r>
  <r>
    <s v="REQUENA"/>
    <s v="MAQUIA"/>
    <x v="3"/>
    <s v="SALUD LORETO"/>
    <x v="6"/>
    <s v="REQUENA"/>
    <s v="C.S. I-3"/>
    <n v="137"/>
    <x v="270"/>
    <n v="0"/>
    <n v="0"/>
    <n v="0"/>
    <n v="0"/>
    <n v="0"/>
    <m/>
    <m/>
    <m/>
    <m/>
    <m/>
    <m/>
    <m/>
    <m/>
  </r>
  <r>
    <s v="REQUENA"/>
    <s v="MAQUIA"/>
    <x v="3"/>
    <s v="SALUD LORETO"/>
    <x v="6"/>
    <s v="REQUENA"/>
    <s v="P.S. I-1"/>
    <n v="139"/>
    <x v="271"/>
    <n v="0"/>
    <n v="0"/>
    <n v="0"/>
    <n v="0"/>
    <n v="0"/>
    <m/>
    <m/>
    <m/>
    <m/>
    <m/>
    <m/>
    <m/>
    <m/>
  </r>
  <r>
    <s v="REQUENA"/>
    <s v="MAQUIA"/>
    <x v="3"/>
    <s v="SALUD LORETO"/>
    <x v="6"/>
    <s v="REQUENA"/>
    <s v="P.S. I-1"/>
    <n v="140"/>
    <x v="272"/>
    <n v="0"/>
    <n v="0"/>
    <n v="0"/>
    <n v="0"/>
    <n v="0"/>
    <m/>
    <m/>
    <m/>
    <m/>
    <m/>
    <m/>
    <m/>
    <m/>
  </r>
  <r>
    <s v="REQUENA"/>
    <s v="MAQUIA"/>
    <x v="3"/>
    <s v="SALUD LORETO"/>
    <x v="6"/>
    <s v="REQUENA"/>
    <s v="P.S. I-1"/>
    <n v="141"/>
    <x v="273"/>
    <n v="0"/>
    <n v="0"/>
    <n v="0"/>
    <n v="0"/>
    <n v="0"/>
    <m/>
    <m/>
    <m/>
    <m/>
    <m/>
    <m/>
    <m/>
    <m/>
  </r>
  <r>
    <s v="REQUENA"/>
    <s v="MAQUIA"/>
    <x v="3"/>
    <s v="SALUD LORETO"/>
    <x v="6"/>
    <s v="REQUENA"/>
    <s v="P.S. I-1"/>
    <n v="6690"/>
    <x v="274"/>
    <n v="0"/>
    <n v="0"/>
    <n v="0"/>
    <n v="0"/>
    <n v="0"/>
    <m/>
    <m/>
    <m/>
    <m/>
    <m/>
    <m/>
    <m/>
    <m/>
  </r>
  <r>
    <s v="REQUENA"/>
    <s v="MAQUIA"/>
    <x v="3"/>
    <s v="SALUD LORETO"/>
    <x v="6"/>
    <s v="REQUENA"/>
    <s v="P.S. I-1"/>
    <n v="138"/>
    <x v="275"/>
    <n v="0"/>
    <n v="0"/>
    <n v="0"/>
    <n v="0"/>
    <n v="0"/>
    <m/>
    <m/>
    <m/>
    <m/>
    <m/>
    <m/>
    <m/>
    <m/>
  </r>
  <r>
    <s v="REQUENA"/>
    <s v="ALTO TAPICHE"/>
    <x v="3"/>
    <s v="SALUD LORETO"/>
    <x v="6"/>
    <s v="REQUENA"/>
    <s v="P.S. I-2 "/>
    <n v="129"/>
    <x v="276"/>
    <n v="0"/>
    <n v="0"/>
    <n v="0"/>
    <n v="0"/>
    <n v="0"/>
    <m/>
    <m/>
    <m/>
    <m/>
    <m/>
    <m/>
    <m/>
    <m/>
  </r>
  <r>
    <s v="REQUENA"/>
    <s v="TAPICHE"/>
    <x v="3"/>
    <s v="SALUD LORETO"/>
    <x v="6"/>
    <s v="REQUENA"/>
    <s v="P.S. I-1"/>
    <n v="159"/>
    <x v="277"/>
    <n v="0"/>
    <n v="0"/>
    <n v="0"/>
    <n v="0"/>
    <n v="0"/>
    <m/>
    <m/>
    <m/>
    <m/>
    <m/>
    <m/>
    <m/>
    <m/>
  </r>
  <r>
    <s v="REQUENA"/>
    <s v="ALTO TAPICHE"/>
    <x v="3"/>
    <s v="SALUD LORETO"/>
    <x v="6"/>
    <s v="REQUENA"/>
    <s v="P.S. I-1"/>
    <n v="130"/>
    <x v="278"/>
    <n v="0"/>
    <n v="0"/>
    <n v="0"/>
    <n v="0"/>
    <n v="0"/>
    <m/>
    <m/>
    <m/>
    <m/>
    <m/>
    <m/>
    <m/>
    <m/>
  </r>
  <r>
    <s v="REQUENA"/>
    <s v="ALTO TAPICHE"/>
    <x v="3"/>
    <s v="SALUD LORETO"/>
    <x v="6"/>
    <s v="REQUENA"/>
    <s v="P.S. I-1"/>
    <n v="131"/>
    <x v="279"/>
    <n v="0"/>
    <n v="0"/>
    <n v="0"/>
    <n v="0"/>
    <n v="0"/>
    <m/>
    <m/>
    <m/>
    <m/>
    <m/>
    <m/>
    <m/>
    <m/>
  </r>
  <r>
    <s v="REQUENA"/>
    <s v="SOPLIN"/>
    <x v="3"/>
    <s v="SALUD LORETO"/>
    <x v="6"/>
    <s v="REQUENA"/>
    <s v="P.S. I-1"/>
    <n v="157"/>
    <x v="280"/>
    <n v="0"/>
    <n v="0"/>
    <n v="0"/>
    <n v="0"/>
    <n v="0"/>
    <m/>
    <m/>
    <m/>
    <m/>
    <m/>
    <m/>
    <m/>
    <m/>
  </r>
  <r>
    <s v="REQUENA"/>
    <s v="SOPLIN"/>
    <x v="3"/>
    <s v="SALUD LORETO"/>
    <x v="6"/>
    <s v="REQUENA"/>
    <s v="P.S. I-1"/>
    <n v="158"/>
    <x v="281"/>
    <n v="0"/>
    <n v="0"/>
    <n v="0"/>
    <n v="0"/>
    <n v="0"/>
    <m/>
    <m/>
    <m/>
    <m/>
    <m/>
    <m/>
    <m/>
    <m/>
  </r>
  <r>
    <s v="REQUENA"/>
    <s v="PUINAHUA"/>
    <x v="3"/>
    <s v="SALUD LORETO"/>
    <x v="6"/>
    <s v="BRETAÑA"/>
    <s v="C.S. I-3"/>
    <n v="146"/>
    <x v="282"/>
    <n v="0"/>
    <n v="298"/>
    <n v="112"/>
    <n v="96"/>
    <n v="4"/>
    <m/>
    <m/>
    <m/>
    <m/>
    <m/>
    <m/>
    <m/>
    <m/>
  </r>
  <r>
    <s v="REQUENA"/>
    <s v="PUINAHUA"/>
    <x v="3"/>
    <s v="SALUD LORETO"/>
    <x v="6"/>
    <s v="BRETAÑA"/>
    <s v="P.S. I-1"/>
    <n v="147"/>
    <x v="283"/>
    <n v="0"/>
    <n v="59"/>
    <n v="20"/>
    <n v="35"/>
    <n v="2"/>
    <m/>
    <m/>
    <m/>
    <m/>
    <m/>
    <m/>
    <m/>
    <m/>
  </r>
  <r>
    <s v="REQUENA"/>
    <s v="PUINAHUA"/>
    <x v="3"/>
    <s v="SALUD LORETO"/>
    <x v="6"/>
    <s v="BRETAÑA"/>
    <s v="P.S. I-1"/>
    <n v="149"/>
    <x v="284"/>
    <n v="0"/>
    <n v="123"/>
    <n v="35"/>
    <n v="24"/>
    <n v="0"/>
    <m/>
    <m/>
    <m/>
    <m/>
    <m/>
    <m/>
    <m/>
    <m/>
  </r>
  <r>
    <s v="REQUENA"/>
    <s v="PUINAHUA"/>
    <x v="3"/>
    <s v="SALUD LORETO"/>
    <x v="6"/>
    <s v="BRETAÑA"/>
    <s v="P.S. I-1"/>
    <n v="148"/>
    <x v="221"/>
    <n v="0"/>
    <n v="20"/>
    <n v="12"/>
    <n v="2"/>
    <n v="0"/>
    <m/>
    <m/>
    <m/>
    <m/>
    <m/>
    <m/>
    <m/>
    <m/>
  </r>
  <r>
    <s v="REQUENA"/>
    <s v="MAQUIA"/>
    <x v="3"/>
    <s v="SALUD LORETO"/>
    <x v="6"/>
    <s v="BRETAÑA"/>
    <s v="P.S. I-1"/>
    <n v="145"/>
    <x v="285"/>
    <n v="0"/>
    <n v="27"/>
    <n v="12"/>
    <n v="19"/>
    <n v="0"/>
    <m/>
    <m/>
    <m/>
    <m/>
    <m/>
    <m/>
    <m/>
    <m/>
  </r>
  <r>
    <s v="REQUENA"/>
    <s v="MAQUIA"/>
    <x v="3"/>
    <s v="SALUD LORETO"/>
    <x v="6"/>
    <s v="BRETAÑA"/>
    <s v="P.S. I-1"/>
    <n v="142"/>
    <x v="286"/>
    <n v="0"/>
    <n v="3"/>
    <n v="25"/>
    <n v="8"/>
    <n v="0"/>
    <m/>
    <m/>
    <m/>
    <m/>
    <m/>
    <m/>
    <m/>
    <m/>
  </r>
  <r>
    <s v="REQUENA"/>
    <s v="MAQUIA"/>
    <x v="3"/>
    <s v="SALUD LORETO"/>
    <x v="6"/>
    <s v="BRETAÑA"/>
    <s v="P.S. I-1"/>
    <n v="144"/>
    <x v="287"/>
    <n v="0"/>
    <n v="61"/>
    <n v="23"/>
    <n v="9"/>
    <n v="0"/>
    <m/>
    <m/>
    <m/>
    <m/>
    <m/>
    <m/>
    <m/>
    <m/>
  </r>
  <r>
    <s v="REQUENA"/>
    <s v="MAQUIA"/>
    <x v="3"/>
    <s v="SALUD LORETO"/>
    <x v="6"/>
    <s v="BRETAÑA"/>
    <s v="P.S. I-1"/>
    <n v="143"/>
    <x v="288"/>
    <n v="0"/>
    <n v="57"/>
    <n v="7"/>
    <n v="9"/>
    <n v="0"/>
    <m/>
    <m/>
    <m/>
    <m/>
    <m/>
    <m/>
    <m/>
    <m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m/>
    <m/>
    <m/>
    <m/>
    <m/>
    <m/>
    <m/>
    <m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m/>
    <m/>
    <m/>
    <m/>
    <m/>
    <m/>
    <m/>
    <m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m/>
    <m/>
    <m/>
    <m/>
    <m/>
    <m/>
    <m/>
    <m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m/>
    <m/>
    <m/>
    <m/>
    <m/>
    <m/>
    <m/>
    <m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m/>
    <m/>
    <m/>
    <m/>
    <m/>
    <m/>
    <m/>
    <m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C.S. I-3"/>
    <n v="211"/>
    <x v="295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m/>
    <m/>
    <m/>
    <m/>
    <m/>
    <m/>
    <m/>
    <m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C.S. I-3"/>
    <n v="228"/>
    <x v="311"/>
    <n v="0"/>
    <n v="2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3 "/>
    <n v="7326"/>
    <x v="313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m/>
    <m/>
    <m/>
    <m/>
    <m/>
    <m/>
    <m/>
    <m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m/>
    <m/>
    <m/>
    <m/>
    <m/>
    <m/>
    <m/>
    <m/>
  </r>
  <r>
    <s v="ALTO AMAZONAS"/>
    <s v="BALSAPUERTO"/>
    <x v="6"/>
    <s v="YURIMAGUAS"/>
    <x v="7"/>
    <s v="YURIMAGUAS"/>
    <s v="P.S. I-1"/>
    <n v="10259"/>
    <x v="321"/>
    <n v="0"/>
    <n v="0"/>
    <n v="0"/>
    <n v="0"/>
    <n v="0"/>
    <m/>
    <m/>
    <m/>
    <m/>
    <m/>
    <m/>
    <m/>
    <m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m/>
    <m/>
    <m/>
    <m/>
    <m/>
    <m/>
    <m/>
    <m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C.S. I-3"/>
    <n v="224"/>
    <x v="324"/>
    <n v="0"/>
    <n v="1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C.S. I-4"/>
    <n v="212"/>
    <x v="329"/>
    <n v="0"/>
    <n v="0"/>
    <n v="15"/>
    <n v="0"/>
    <n v="0"/>
    <m/>
    <m/>
    <m/>
    <m/>
    <m/>
    <m/>
    <m/>
    <m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m/>
    <m/>
    <m/>
    <m/>
    <m/>
    <m/>
    <m/>
    <m/>
  </r>
  <r>
    <s v="ALTO AMAZONAS"/>
    <s v="JEBEROS"/>
    <x v="6"/>
    <s v="YURIMAGUAS"/>
    <x v="7"/>
    <s v="JEBEROS"/>
    <s v="P.S. I-1"/>
    <n v="25338"/>
    <x v="337"/>
    <n v="0"/>
    <n v="3"/>
    <n v="2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m/>
    <m/>
    <m/>
    <m/>
    <m/>
    <m/>
    <m/>
    <m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m/>
    <m/>
    <m/>
    <m/>
    <m/>
    <m/>
    <m/>
    <m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m/>
    <m/>
    <m/>
    <m/>
    <m/>
    <m/>
    <m/>
    <m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m/>
    <m/>
    <m/>
    <m/>
    <m/>
    <m/>
    <m/>
    <m/>
  </r>
  <r>
    <s v="ALTO AMAZONAS"/>
    <s v="BALSAPUERTO"/>
    <x v="6"/>
    <s v="YURIMAGUAS"/>
    <x v="7"/>
    <s v="BALSAPUERTO"/>
    <s v="C.S. I-4"/>
    <n v="187"/>
    <x v="355"/>
    <n v="0"/>
    <n v="0"/>
    <n v="0"/>
    <n v="0"/>
    <n v="0"/>
    <m/>
    <m/>
    <m/>
    <m/>
    <m/>
    <m/>
    <m/>
    <m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m/>
    <m/>
    <m/>
    <m/>
    <m/>
    <m/>
    <m/>
    <m/>
  </r>
  <r>
    <s v="ALTO AMAZONAS"/>
    <s v="BALSAPUERTO"/>
    <x v="6"/>
    <s v="YURIMAGUAS"/>
    <x v="7"/>
    <s v="BALSAPUERTO"/>
    <s v="C.S. I-3"/>
    <n v="186"/>
    <x v="357"/>
    <n v="0"/>
    <n v="79"/>
    <n v="105"/>
    <n v="60"/>
    <n v="2"/>
    <m/>
    <m/>
    <m/>
    <m/>
    <m/>
    <m/>
    <m/>
    <m/>
  </r>
  <r>
    <s v="ALTO AMAZONAS"/>
    <s v="BALSAPUERTO"/>
    <x v="6"/>
    <s v="YURIMAGUAS"/>
    <x v="7"/>
    <s v="BALSAPUERTO"/>
    <s v="P.S. I-1"/>
    <n v="11687"/>
    <x v="358"/>
    <n v="0"/>
    <n v="18"/>
    <n v="1"/>
    <n v="4"/>
    <n v="0"/>
    <m/>
    <m/>
    <m/>
    <m/>
    <m/>
    <m/>
    <m/>
    <m/>
  </r>
  <r>
    <s v="ALTO AMAZONAS"/>
    <s v="BALSAPUERTO"/>
    <x v="6"/>
    <s v="YURIMAGUAS"/>
    <x v="7"/>
    <s v="BALSAPUERTO"/>
    <s v="P.S. I-1"/>
    <n v="188"/>
    <x v="359"/>
    <n v="0"/>
    <n v="0"/>
    <n v="0"/>
    <n v="1"/>
    <n v="0"/>
    <m/>
    <m/>
    <m/>
    <m/>
    <m/>
    <m/>
    <m/>
    <m/>
  </r>
  <r>
    <s v="ALTO AMAZONAS"/>
    <s v="BALSAPUERTO"/>
    <x v="6"/>
    <s v="YURIMAGUAS"/>
    <x v="7"/>
    <s v="BALSAPUERTO"/>
    <s v="P.S. I-1"/>
    <n v="189"/>
    <x v="360"/>
    <n v="0"/>
    <n v="16"/>
    <n v="5"/>
    <n v="18"/>
    <n v="0"/>
    <m/>
    <m/>
    <m/>
    <m/>
    <m/>
    <m/>
    <m/>
    <m/>
  </r>
  <r>
    <s v="ALTO AMAZONAS"/>
    <s v="BALSAPUERTO"/>
    <x v="6"/>
    <s v="YURIMAGUAS"/>
    <x v="7"/>
    <s v="BALSAPUERTO"/>
    <s v="P.S. I-1"/>
    <n v="302"/>
    <x v="361"/>
    <n v="0"/>
    <n v="0"/>
    <n v="0"/>
    <n v="0"/>
    <n v="0"/>
    <m/>
    <m/>
    <m/>
    <m/>
    <m/>
    <m/>
    <m/>
    <m/>
  </r>
  <r>
    <s v="ALTO AMAZONAS"/>
    <s v="BALSAPUERTO"/>
    <x v="6"/>
    <s v="YURIMAGUAS"/>
    <x v="7"/>
    <s v="BALSAPUERTO"/>
    <s v="P.S. I-1"/>
    <n v="304"/>
    <x v="362"/>
    <n v="0"/>
    <n v="5"/>
    <n v="11"/>
    <n v="11"/>
    <n v="0"/>
    <m/>
    <m/>
    <m/>
    <m/>
    <m/>
    <m/>
    <m/>
    <m/>
  </r>
  <r>
    <s v="ALTO AMAZONAS"/>
    <s v="BALSAPUERTO"/>
    <x v="6"/>
    <s v="YURIMAGUAS"/>
    <x v="7"/>
    <s v="BALSAPUERTO"/>
    <s v="P.S. I-1"/>
    <n v="190"/>
    <x v="363"/>
    <n v="0"/>
    <n v="0"/>
    <n v="0"/>
    <n v="0"/>
    <n v="0"/>
    <m/>
    <m/>
    <m/>
    <m/>
    <m/>
    <m/>
    <m/>
    <m/>
  </r>
  <r>
    <s v="ALTO AMAZONAS"/>
    <s v="BALSAPUERTO"/>
    <x v="6"/>
    <s v="YURIMAGUAS"/>
    <x v="7"/>
    <s v="BALSAPUERTO"/>
    <s v="P.S. I-1"/>
    <n v="7413"/>
    <x v="364"/>
    <n v="0"/>
    <n v="0"/>
    <n v="19"/>
    <n v="0"/>
    <n v="0"/>
    <m/>
    <m/>
    <m/>
    <m/>
    <m/>
    <m/>
    <m/>
    <m/>
  </r>
  <r>
    <s v="ALTO AMAZONAS"/>
    <s v="BALSAPUERTO"/>
    <x v="6"/>
    <s v="YURIMAGUAS"/>
    <x v="7"/>
    <s v="BALSAPUERTO"/>
    <s v="P.S. I-1"/>
    <n v="7462"/>
    <x v="365"/>
    <n v="0"/>
    <n v="0"/>
    <n v="0"/>
    <n v="0"/>
    <n v="0"/>
    <m/>
    <m/>
    <m/>
    <m/>
    <m/>
    <m/>
    <m/>
    <m/>
  </r>
  <r>
    <s v="ALTO AMAZONAS"/>
    <s v="BALSAPUERTO"/>
    <x v="6"/>
    <s v="YURIMAGUAS"/>
    <x v="7"/>
    <s v="BALSAPUERTO"/>
    <s v="P.S. I-1"/>
    <n v="9729"/>
    <x v="366"/>
    <n v="0"/>
    <n v="1"/>
    <n v="0"/>
    <n v="0"/>
    <n v="0"/>
    <m/>
    <m/>
    <m/>
    <m/>
    <m/>
    <m/>
    <m/>
    <m/>
  </r>
  <r>
    <s v="ALTO AMAZONAS"/>
    <s v="BALSAPUERTO"/>
    <x v="6"/>
    <s v="YURIMAGUAS"/>
    <x v="7"/>
    <s v="BALSAPUERTO"/>
    <s v="P.S. I-1"/>
    <n v="17571"/>
    <x v="367"/>
    <n v="0"/>
    <n v="19"/>
    <n v="30"/>
    <n v="0"/>
    <n v="0"/>
    <m/>
    <m/>
    <m/>
    <m/>
    <m/>
    <m/>
    <m/>
    <m/>
  </r>
  <r>
    <s v="ALTO AMAZONAS"/>
    <s v="BALSAPUERTO"/>
    <x v="6"/>
    <s v="YURIMAGUAS"/>
    <x v="7"/>
    <s v="BALSAPUERTO"/>
    <s v="P.S. I-1"/>
    <n v="17572"/>
    <x v="368"/>
    <n v="0"/>
    <n v="22"/>
    <n v="0"/>
    <n v="0"/>
    <n v="0"/>
    <m/>
    <m/>
    <m/>
    <m/>
    <m/>
    <m/>
    <m/>
    <m/>
  </r>
  <r>
    <s v="ALTO AMAZONAS"/>
    <s v="BALSAPUERTO"/>
    <x v="6"/>
    <s v="YURIMAGUAS"/>
    <x v="7"/>
    <s v="BALSAPUERTO"/>
    <s v="P.S. I-1"/>
    <n v="17569"/>
    <x v="369"/>
    <n v="0"/>
    <n v="50"/>
    <n v="8"/>
    <n v="8"/>
    <n v="0"/>
    <m/>
    <m/>
    <m/>
    <m/>
    <m/>
    <m/>
    <m/>
    <m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m/>
    <m/>
    <m/>
    <m/>
    <m/>
    <m/>
    <m/>
    <m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m/>
    <m/>
    <m/>
    <m/>
    <m/>
    <m/>
    <m/>
    <m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m/>
    <m/>
    <m/>
    <m/>
    <m/>
    <m/>
    <m/>
    <m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m/>
    <m/>
    <m/>
    <m/>
    <m/>
    <m/>
    <m/>
    <m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m/>
    <m/>
    <m/>
    <m/>
    <m/>
    <m/>
    <m/>
    <m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m/>
    <m/>
    <m/>
    <m/>
    <m/>
    <m/>
    <m/>
    <m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m/>
    <m/>
    <m/>
    <m/>
    <m/>
    <m/>
    <m/>
    <m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m/>
    <m/>
    <m/>
    <m/>
    <m/>
    <m/>
    <m/>
    <m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m/>
    <m/>
    <m/>
    <m/>
    <m/>
    <m/>
    <m/>
    <m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m/>
    <m/>
    <m/>
    <m/>
    <m/>
    <m/>
    <m/>
    <m/>
  </r>
  <r>
    <s v="ALTO AMAZONAS"/>
    <s v="LAGUNAS"/>
    <x v="6"/>
    <s v="YURIMAGUAS"/>
    <x v="7"/>
    <s v="LAGUNAS"/>
    <s v="C.S. I-4"/>
    <n v="193"/>
    <x v="380"/>
    <n v="0"/>
    <n v="0"/>
    <n v="136"/>
    <n v="0"/>
    <n v="6"/>
    <m/>
    <m/>
    <m/>
    <m/>
    <m/>
    <m/>
    <m/>
    <m/>
  </r>
  <r>
    <s v="ALTO AMAZONAS"/>
    <s v="LAGUNAS"/>
    <x v="6"/>
    <s v="YURIMAGUAS"/>
    <x v="7"/>
    <s v="LAGUNAS"/>
    <s v="P.S. I-1"/>
    <n v="194"/>
    <x v="381"/>
    <n v="0"/>
    <n v="0"/>
    <n v="0"/>
    <n v="0"/>
    <n v="0"/>
    <m/>
    <m/>
    <m/>
    <m/>
    <m/>
    <m/>
    <m/>
    <m/>
  </r>
  <r>
    <s v="ALTO AMAZONAS"/>
    <s v="LAGUNAS"/>
    <x v="6"/>
    <s v="YURIMAGUAS"/>
    <x v="7"/>
    <s v="LAGUNAS"/>
    <s v="P.S. I-1"/>
    <n v="196"/>
    <x v="382"/>
    <n v="0"/>
    <n v="0"/>
    <n v="0"/>
    <n v="0"/>
    <n v="0"/>
    <m/>
    <m/>
    <m/>
    <m/>
    <m/>
    <m/>
    <m/>
    <m/>
  </r>
  <r>
    <s v="ALTO AMAZONAS"/>
    <s v="LAGUNAS"/>
    <x v="6"/>
    <s v="YURIMAGUAS"/>
    <x v="7"/>
    <s v="LAGUNAS"/>
    <s v="P.S. I-1"/>
    <n v="197"/>
    <x v="383"/>
    <n v="0"/>
    <n v="0"/>
    <n v="23"/>
    <n v="20"/>
    <n v="0"/>
    <m/>
    <m/>
    <m/>
    <m/>
    <m/>
    <m/>
    <m/>
    <m/>
  </r>
  <r>
    <s v="ALTO AMAZONAS"/>
    <s v="LAGUNAS"/>
    <x v="6"/>
    <s v="YURIMAGUAS"/>
    <x v="7"/>
    <s v="LAGUNAS"/>
    <s v="P.S. I-1"/>
    <n v="199"/>
    <x v="384"/>
    <n v="0"/>
    <n v="0"/>
    <n v="0"/>
    <n v="7"/>
    <n v="0"/>
    <m/>
    <m/>
    <m/>
    <m/>
    <m/>
    <m/>
    <m/>
    <m/>
  </r>
  <r>
    <s v="ALTO AMAZONAS"/>
    <s v="LAGUNAS"/>
    <x v="6"/>
    <s v="YURIMAGUAS"/>
    <x v="7"/>
    <s v="LAGUNAS"/>
    <s v="P.S. I-1"/>
    <n v="200"/>
    <x v="385"/>
    <n v="0"/>
    <n v="0"/>
    <n v="0"/>
    <n v="24"/>
    <n v="0"/>
    <m/>
    <m/>
    <m/>
    <m/>
    <m/>
    <m/>
    <m/>
    <m/>
  </r>
  <r>
    <s v="ALTO AMAZONAS"/>
    <s v="LAGUNAS"/>
    <x v="6"/>
    <s v="YURIMAGUAS"/>
    <x v="7"/>
    <s v="LAGUNAS"/>
    <s v="P.S. I-1"/>
    <n v="201"/>
    <x v="386"/>
    <n v="0"/>
    <n v="34"/>
    <n v="9"/>
    <n v="10"/>
    <n v="0"/>
    <m/>
    <m/>
    <m/>
    <m/>
    <m/>
    <m/>
    <m/>
    <m/>
  </r>
  <r>
    <s v="ALTO AMAZONAS"/>
    <s v="LAGUNAS"/>
    <x v="6"/>
    <s v="YURIMAGUAS"/>
    <x v="7"/>
    <s v="LAGUNAS"/>
    <s v="P.S. I-1"/>
    <n v="195"/>
    <x v="387"/>
    <n v="0"/>
    <n v="0"/>
    <n v="0"/>
    <n v="0"/>
    <n v="0"/>
    <m/>
    <m/>
    <m/>
    <m/>
    <m/>
    <m/>
    <m/>
    <m/>
  </r>
  <r>
    <s v="ALTO AMAZONAS"/>
    <s v="LAGUNAS"/>
    <x v="6"/>
    <s v="YURIMAGUAS"/>
    <x v="7"/>
    <s v="LAGUNAS"/>
    <s v="P.S. I-1"/>
    <n v="16641"/>
    <x v="388"/>
    <n v="0"/>
    <n v="0"/>
    <n v="0"/>
    <n v="23"/>
    <n v="0"/>
    <m/>
    <m/>
    <m/>
    <m/>
    <m/>
    <m/>
    <m/>
    <m/>
  </r>
  <r>
    <s v="ALTO AMAZONAS"/>
    <s v="LAGUNAS"/>
    <x v="6"/>
    <s v="YURIMAGUAS"/>
    <x v="7"/>
    <s v="LAGUNAS"/>
    <s v="P.S. I-1"/>
    <n v="16651"/>
    <x v="389"/>
    <n v="0"/>
    <n v="0"/>
    <n v="0"/>
    <n v="95"/>
    <n v="0"/>
    <m/>
    <m/>
    <m/>
    <m/>
    <m/>
    <m/>
    <m/>
    <m/>
  </r>
  <r>
    <s v="ALTO AMAZONAS"/>
    <s v="LAGUNAS"/>
    <x v="6"/>
    <s v="YURIMAGUAS"/>
    <x v="7"/>
    <s v="LAGUNAS"/>
    <s v="P.S. I-1"/>
    <n v="25346"/>
    <x v="390"/>
    <n v="0"/>
    <n v="0"/>
    <n v="0"/>
    <n v="42"/>
    <n v="0"/>
    <m/>
    <m/>
    <m/>
    <m/>
    <m/>
    <m/>
    <m/>
    <m/>
  </r>
  <r>
    <s v="ALTO AMAZONAS"/>
    <s v="JEBEROS"/>
    <x v="6"/>
    <s v="YURIMAGUAS"/>
    <x v="7"/>
    <s v="JEBEROS"/>
    <s v="C.S. I-3 "/>
    <n v="191"/>
    <x v="391"/>
    <n v="0"/>
    <n v="10"/>
    <n v="0"/>
    <n v="21"/>
    <n v="2"/>
    <m/>
    <m/>
    <m/>
    <m/>
    <m/>
    <m/>
    <m/>
    <m/>
  </r>
  <r>
    <s v="ALTO AMAZONAS"/>
    <s v="JEBEROS"/>
    <x v="6"/>
    <s v="YURIMAGUAS"/>
    <x v="7"/>
    <s v="JEBEROS"/>
    <s v="P.S. I-1"/>
    <n v="192"/>
    <x v="392"/>
    <n v="0"/>
    <n v="15"/>
    <n v="1"/>
    <n v="0"/>
    <n v="0"/>
    <m/>
    <m/>
    <m/>
    <m/>
    <m/>
    <m/>
    <m/>
    <m/>
  </r>
  <r>
    <s v="ALTO AMAZONAS"/>
    <s v="JEBEROS"/>
    <x v="6"/>
    <s v="YURIMAGUAS"/>
    <x v="7"/>
    <s v="JEBEROS"/>
    <s v="P.S. I-1"/>
    <n v="16653"/>
    <x v="393"/>
    <n v="0"/>
    <n v="1"/>
    <n v="0"/>
    <n v="0"/>
    <n v="0"/>
    <m/>
    <m/>
    <m/>
    <m/>
    <m/>
    <m/>
    <m/>
    <m/>
  </r>
  <r>
    <s v="ALTO AMAZONAS"/>
    <s v="JEBEROS"/>
    <x v="6"/>
    <s v="YURIMAGUAS"/>
    <x v="7"/>
    <s v="JEBEROS"/>
    <s v="P.S. I-1"/>
    <n v="26774"/>
    <x v="394"/>
    <n v="0"/>
    <n v="0"/>
    <n v="2"/>
    <n v="0"/>
    <n v="0"/>
    <m/>
    <m/>
    <m/>
    <m/>
    <m/>
    <m/>
    <m/>
    <m/>
  </r>
  <r>
    <s v="ALTO AMAZONAS"/>
    <s v="JEBEROS"/>
    <x v="6"/>
    <s v="YURIMAGUAS"/>
    <x v="7"/>
    <s v="JEBEROS"/>
    <s v="P.S. I-1"/>
    <n v="25343"/>
    <x v="395"/>
    <n v="0"/>
    <n v="6"/>
    <n v="11"/>
    <n v="3"/>
    <n v="0"/>
    <m/>
    <m/>
    <m/>
    <m/>
    <m/>
    <m/>
    <m/>
    <m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m/>
    <m/>
    <m/>
    <m/>
    <m/>
    <m/>
    <m/>
    <m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m/>
    <m/>
    <m/>
    <m/>
    <m/>
    <m/>
    <m/>
    <m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m/>
    <m/>
    <m/>
    <m/>
    <m/>
    <m/>
    <m/>
    <m/>
  </r>
  <r>
    <s v="DATEM DEL MARAÑON"/>
    <s v="MANSERICHE"/>
    <x v="7"/>
    <s v="DATEM DEL MARAÑON"/>
    <x v="8"/>
    <s v="MANSERICHE"/>
    <s v="P.S. I-2 "/>
    <n v="249"/>
    <x v="399"/>
    <n v="0"/>
    <n v="0"/>
    <n v="0"/>
    <n v="0"/>
    <n v="0"/>
    <m/>
    <m/>
    <m/>
    <m/>
    <m/>
    <m/>
    <m/>
    <m/>
  </r>
  <r>
    <s v="DATEM DEL MARAÑON"/>
    <s v="MANSERICHE"/>
    <x v="7"/>
    <s v="DATEM DEL MARAÑON"/>
    <x v="8"/>
    <s v="MANSERICHE"/>
    <s v="P.S. I-2 "/>
    <n v="250"/>
    <x v="400"/>
    <n v="0"/>
    <n v="0"/>
    <n v="0"/>
    <n v="0"/>
    <n v="0"/>
    <m/>
    <m/>
    <m/>
    <m/>
    <m/>
    <m/>
    <m/>
    <m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9"/>
    <m/>
    <m/>
    <m/>
    <m/>
    <m/>
    <m/>
    <m/>
    <m/>
  </r>
  <r>
    <s v="DATEM DEL MARAÑON"/>
    <s v="MANSERICHE"/>
    <x v="7"/>
    <s v="DATEM DEL MARAÑON"/>
    <x v="8"/>
    <s v="MANSERICHE"/>
    <s v="P.S. I-1"/>
    <n v="6688"/>
    <x v="402"/>
    <n v="0"/>
    <n v="0"/>
    <n v="0"/>
    <n v="0"/>
    <n v="0"/>
    <m/>
    <m/>
    <m/>
    <m/>
    <m/>
    <m/>
    <m/>
    <m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m/>
    <m/>
    <m/>
    <m/>
    <m/>
    <m/>
    <m/>
    <m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m/>
    <m/>
    <m/>
    <m/>
    <m/>
    <m/>
    <m/>
    <m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m/>
    <m/>
    <m/>
    <m/>
    <m/>
    <m/>
    <m/>
    <m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m/>
    <m/>
    <m/>
    <m/>
    <m/>
    <m/>
    <m/>
    <m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m/>
    <m/>
    <m/>
    <m/>
    <m/>
    <m/>
    <m/>
    <m/>
  </r>
  <r>
    <s v="DATEM DEL MARAÑON"/>
    <s v="MANSERICHE"/>
    <x v="7"/>
    <s v="DATEM DEL MARAÑON"/>
    <x v="8"/>
    <s v="MANSERICHE"/>
    <s v="P.S. I-1"/>
    <n v="26287"/>
    <x v="408"/>
    <n v="0"/>
    <n v="0"/>
    <n v="0"/>
    <n v="0"/>
    <n v="0"/>
    <m/>
    <m/>
    <m/>
    <m/>
    <m/>
    <m/>
    <m/>
    <m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m/>
    <m/>
    <m/>
    <m/>
    <m/>
    <m/>
    <m/>
    <m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m/>
    <m/>
    <m/>
    <m/>
    <m/>
    <m/>
    <m/>
    <m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0"/>
    <m/>
    <m/>
    <m/>
    <m/>
    <m/>
    <m/>
    <m/>
    <m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m/>
    <m/>
    <m/>
    <m/>
    <m/>
    <m/>
    <m/>
    <m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0"/>
    <m/>
    <m/>
    <m/>
    <m/>
    <m/>
    <m/>
    <m/>
    <m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m/>
    <m/>
    <m/>
    <m/>
    <m/>
    <m/>
    <m/>
    <m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m/>
    <m/>
    <m/>
    <m/>
    <m/>
    <m/>
    <m/>
    <m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m/>
    <m/>
    <m/>
    <m/>
    <m/>
    <m/>
    <m/>
    <m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m/>
    <m/>
    <m/>
    <m/>
    <m/>
    <m/>
    <m/>
    <m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m/>
    <m/>
    <m/>
    <m/>
    <m/>
    <m/>
    <m/>
    <m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m/>
    <m/>
    <m/>
    <m/>
    <m/>
    <m/>
    <m/>
    <m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m/>
    <m/>
    <m/>
    <m/>
    <m/>
    <m/>
    <m/>
    <m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m/>
    <m/>
    <m/>
    <m/>
    <m/>
    <m/>
    <m/>
    <m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m/>
    <m/>
    <m/>
    <m/>
    <m/>
    <m/>
    <m/>
    <m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m/>
    <m/>
    <m/>
    <m/>
    <m/>
    <m/>
    <m/>
    <m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m/>
    <m/>
    <m/>
    <m/>
    <m/>
    <m/>
    <m/>
    <m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m/>
    <m/>
    <m/>
    <m/>
    <m/>
    <m/>
    <m/>
    <m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m/>
    <m/>
    <m/>
    <m/>
    <m/>
    <m/>
    <m/>
    <m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m/>
    <m/>
    <m/>
    <m/>
    <m/>
    <m/>
    <m/>
    <m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m/>
    <m/>
    <m/>
    <m/>
    <m/>
    <m/>
    <m/>
    <m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m/>
    <m/>
    <m/>
    <m/>
    <m/>
    <m/>
    <m/>
    <m/>
  </r>
  <r>
    <s v="DATEM DEL MARAÑON"/>
    <s v="PASTAZA"/>
    <x v="7"/>
    <s v="DATEM DEL MARAÑON"/>
    <x v="8"/>
    <s v="PASTAZA"/>
    <s v="P.S. I-2"/>
    <n v="267"/>
    <x v="430"/>
    <n v="0"/>
    <n v="11"/>
    <n v="40"/>
    <n v="2"/>
    <n v="0"/>
    <m/>
    <m/>
    <m/>
    <m/>
    <m/>
    <m/>
    <m/>
    <m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m/>
    <m/>
    <m/>
    <m/>
    <m/>
    <m/>
    <m/>
    <m/>
  </r>
  <r>
    <s v="DATEM DEL MARAÑON"/>
    <s v="PASTAZA"/>
    <x v="7"/>
    <s v="DATEM DEL MARAÑON"/>
    <x v="8"/>
    <s v="PASTAZA"/>
    <s v="P.S. I-1"/>
    <n v="269"/>
    <x v="432"/>
    <n v="0"/>
    <n v="0"/>
    <n v="0"/>
    <n v="4"/>
    <n v="2"/>
    <m/>
    <m/>
    <m/>
    <m/>
    <m/>
    <m/>
    <m/>
    <m/>
  </r>
  <r>
    <s v="DATEM DEL MARAÑON"/>
    <s v="PASTAZA"/>
    <x v="7"/>
    <s v="DATEM DEL MARAÑON"/>
    <x v="8"/>
    <s v="PASTAZA"/>
    <s v="P.S. I-1"/>
    <n v="15140"/>
    <x v="433"/>
    <n v="0"/>
    <n v="0"/>
    <n v="37"/>
    <n v="17"/>
    <n v="0"/>
    <m/>
    <m/>
    <m/>
    <m/>
    <m/>
    <m/>
    <m/>
    <m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m/>
    <m/>
    <m/>
    <m/>
    <m/>
    <m/>
    <m/>
    <m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m/>
    <m/>
    <m/>
    <m/>
    <m/>
    <m/>
    <m/>
    <m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m/>
    <m/>
    <m/>
    <m/>
    <m/>
    <m/>
    <m/>
    <m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0"/>
    <m/>
    <m/>
    <m/>
    <m/>
    <m/>
    <m/>
    <m/>
    <m/>
  </r>
  <r>
    <s v="DATEM DEL MARAÑON"/>
    <s v="ANDOAS"/>
    <x v="7"/>
    <s v="DATEM DEL MARAÑON"/>
    <x v="8"/>
    <s v="ANDOAS"/>
    <s v="P.S. I-2"/>
    <n v="260"/>
    <x v="438"/>
    <n v="0"/>
    <n v="0"/>
    <n v="0"/>
    <n v="91"/>
    <n v="0"/>
    <m/>
    <m/>
    <m/>
    <m/>
    <m/>
    <m/>
    <m/>
    <m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m/>
    <m/>
    <m/>
    <m/>
    <m/>
    <m/>
    <m/>
    <m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m/>
    <m/>
    <m/>
    <m/>
    <m/>
    <m/>
    <m/>
    <m/>
  </r>
  <r>
    <s v="DATEM DEL MARAÑON"/>
    <s v="ANDOAS"/>
    <x v="7"/>
    <s v="DATEM DEL MARAÑON"/>
    <x v="8"/>
    <s v="ANDOAS"/>
    <s v="C.S. I-4"/>
    <n v="258"/>
    <x v="441"/>
    <n v="0"/>
    <n v="0"/>
    <n v="142"/>
    <n v="277"/>
    <n v="0"/>
    <m/>
    <m/>
    <m/>
    <m/>
    <m/>
    <m/>
    <m/>
    <m/>
  </r>
  <r>
    <s v="DATEM DEL MARAÑON"/>
    <s v="ANDOAS"/>
    <x v="7"/>
    <s v="DATEM DEL MARAÑON"/>
    <x v="8"/>
    <s v="ANDOAS"/>
    <s v="P.S. I-1"/>
    <n v="259"/>
    <x v="442"/>
    <n v="0"/>
    <n v="0"/>
    <n v="0"/>
    <n v="281"/>
    <n v="127"/>
    <m/>
    <m/>
    <m/>
    <m/>
    <m/>
    <m/>
    <m/>
    <m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m/>
    <m/>
    <m/>
    <m/>
    <m/>
    <m/>
    <m/>
    <m/>
  </r>
  <r>
    <s v="DATEM DEL MARAÑON"/>
    <s v="ANDOAS"/>
    <x v="7"/>
    <s v="DATEM DEL MARAÑON"/>
    <x v="8"/>
    <s v="ANDOAS"/>
    <s v="P.S. I-1"/>
    <n v="263"/>
    <x v="444"/>
    <n v="0"/>
    <n v="0"/>
    <n v="0"/>
    <n v="0"/>
    <n v="0"/>
    <m/>
    <m/>
    <m/>
    <m/>
    <m/>
    <m/>
    <m/>
    <m/>
  </r>
  <r>
    <s v="DATEM DEL MARAÑON"/>
    <s v="ANDOAS"/>
    <x v="7"/>
    <s v="DATEM DEL MARAÑON"/>
    <x v="8"/>
    <s v="ANDOAS"/>
    <s v="P.S. I-2 "/>
    <n v="264"/>
    <x v="445"/>
    <n v="0"/>
    <n v="0"/>
    <n v="0"/>
    <n v="0"/>
    <n v="0"/>
    <m/>
    <m/>
    <m/>
    <m/>
    <m/>
    <m/>
    <m/>
    <m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m/>
    <m/>
    <m/>
    <m/>
    <m/>
    <m/>
    <m/>
    <m/>
  </r>
  <r>
    <s v="DATEM DEL MARAÑON"/>
    <s v="MORONA"/>
    <x v="7"/>
    <s v="DATEM DEL MARAÑON"/>
    <x v="8"/>
    <s v="MORONA"/>
    <s v="P.S. I-2 "/>
    <n v="251"/>
    <x v="447"/>
    <n v="0"/>
    <n v="0"/>
    <n v="0"/>
    <n v="0"/>
    <n v="27"/>
    <m/>
    <m/>
    <m/>
    <m/>
    <m/>
    <m/>
    <m/>
    <m/>
  </r>
  <r>
    <s v="DATEM DEL MARAÑON"/>
    <s v="MORONA"/>
    <x v="7"/>
    <s v="DATEM DEL MARAÑON"/>
    <x v="8"/>
    <s v="MORONA"/>
    <s v="P.S. I-1"/>
    <n v="252"/>
    <x v="448"/>
    <n v="0"/>
    <n v="0"/>
    <n v="0"/>
    <n v="7"/>
    <n v="6"/>
    <m/>
    <m/>
    <m/>
    <m/>
    <m/>
    <m/>
    <m/>
    <m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m/>
    <m/>
    <m/>
    <m/>
    <m/>
    <m/>
    <m/>
    <m/>
  </r>
  <r>
    <s v="DATEM DEL MARAÑON"/>
    <s v="MORONA"/>
    <x v="7"/>
    <s v="DATEM DEL MARAÑON"/>
    <x v="8"/>
    <s v="MORONA"/>
    <s v="P.S. I-1"/>
    <n v="254"/>
    <x v="450"/>
    <n v="0"/>
    <n v="0"/>
    <n v="0"/>
    <n v="11"/>
    <n v="0"/>
    <m/>
    <m/>
    <m/>
    <m/>
    <m/>
    <m/>
    <m/>
    <m/>
  </r>
  <r>
    <s v="DATEM DEL MARAÑON"/>
    <s v="MORONA"/>
    <x v="7"/>
    <s v="DATEM DEL MARAÑON"/>
    <x v="8"/>
    <s v="MORONA"/>
    <s v="P.S. I-1"/>
    <n v="255"/>
    <x v="451"/>
    <n v="0"/>
    <n v="0"/>
    <n v="0"/>
    <n v="40"/>
    <n v="0"/>
    <m/>
    <m/>
    <m/>
    <m/>
    <m/>
    <m/>
    <m/>
    <m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m/>
    <m/>
    <m/>
    <m/>
    <m/>
    <m/>
    <m/>
    <m/>
  </r>
  <r>
    <s v="DATEM DEL MARAÑON"/>
    <s v="MORONA"/>
    <x v="7"/>
    <s v="DATEM DEL MARAÑON"/>
    <x v="8"/>
    <s v="MORONA"/>
    <s v="P.S. I-1"/>
    <n v="257"/>
    <x v="453"/>
    <n v="0"/>
    <n v="0"/>
    <n v="0"/>
    <n v="29"/>
    <n v="0"/>
    <m/>
    <m/>
    <m/>
    <m/>
    <m/>
    <m/>
    <m/>
    <m/>
  </r>
  <r>
    <s v="DATEM DEL MARAÑON"/>
    <s v="MORONA"/>
    <x v="7"/>
    <s v="DATEM DEL MARAÑON"/>
    <x v="8"/>
    <s v="MORONA"/>
    <s v="P.S. I-1"/>
    <n v="11691"/>
    <x v="454"/>
    <n v="0"/>
    <n v="0"/>
    <n v="0"/>
    <n v="28"/>
    <n v="0"/>
    <m/>
    <m/>
    <m/>
    <m/>
    <m/>
    <m/>
    <m/>
    <m/>
  </r>
  <r>
    <s v="DATEM DEL MARAÑON"/>
    <s v="MORONA"/>
    <x v="7"/>
    <s v="DATEM DEL MARAÑON"/>
    <x v="8"/>
    <s v="MORONA"/>
    <s v="P.S. I-1"/>
    <n v="6826"/>
    <x v="455"/>
    <n v="0"/>
    <n v="0"/>
    <n v="0"/>
    <n v="26"/>
    <n v="0"/>
    <m/>
    <m/>
    <m/>
    <m/>
    <m/>
    <m/>
    <m/>
    <m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m/>
    <m/>
    <m/>
    <m/>
    <m/>
    <m/>
    <m/>
    <m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m/>
    <m/>
    <m/>
    <m/>
    <m/>
    <m/>
    <m/>
    <m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m/>
    <m/>
    <m/>
    <m/>
    <m/>
    <m/>
    <m/>
    <m/>
  </r>
  <r>
    <s v="MAYNAS"/>
    <s v="NAPO"/>
    <x v="3"/>
    <s v="SALUD LORETO"/>
    <x v="1"/>
    <s v="SANTA CLOTILDE"/>
    <s v="P.S. I-1"/>
    <n v="32394"/>
    <x v="459"/>
    <n v="0"/>
    <n v="0"/>
    <n v="0"/>
    <n v="37"/>
    <n v="0"/>
    <m/>
    <m/>
    <m/>
    <m/>
    <m/>
    <m/>
    <m/>
    <m/>
  </r>
  <r>
    <s v="LORETO"/>
    <s v="NAUTA"/>
    <x v="5"/>
    <s v="LORETO - NAUTA"/>
    <x v="4"/>
    <s v="NAUTA"/>
    <s v="P.S. I-1"/>
    <n v="32283"/>
    <x v="460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m/>
    <m/>
    <m/>
    <m/>
    <m/>
    <m/>
    <m/>
    <m/>
  </r>
  <r>
    <s v="ALTO AMAZONAS"/>
    <s v="YURIMAGUAS"/>
    <x v="6"/>
    <s v="YURIMAGUAS"/>
    <x v="7"/>
    <s v="LAGUNAS"/>
    <s v="P.S. I-1"/>
    <n v="32291"/>
    <x v="462"/>
    <n v="0"/>
    <n v="3"/>
    <n v="70"/>
    <n v="2"/>
    <n v="0"/>
    <m/>
    <m/>
    <m/>
    <m/>
    <m/>
    <m/>
    <m/>
    <m/>
  </r>
  <r>
    <s v="LORETO"/>
    <s v="NAUTA"/>
    <x v="5"/>
    <s v="LORETO - NAUTA"/>
    <x v="4"/>
    <s v="MAYPUCO"/>
    <s v="P.S. I-2"/>
    <n v="32710"/>
    <x v="463"/>
    <n v="0"/>
    <n v="356"/>
    <n v="68"/>
    <n v="38"/>
    <n v="0"/>
    <m/>
    <m/>
    <m/>
    <m/>
    <m/>
    <m/>
    <m/>
    <m/>
  </r>
  <r>
    <s v="LORETO"/>
    <s v="NAUTA"/>
    <x v="5"/>
    <s v="LORETO - NAUTA"/>
    <x v="4"/>
    <s v="MAYPUCO"/>
    <s v="P.S. I-2 "/>
    <n v="21486"/>
    <x v="464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m/>
    <m/>
    <m/>
    <m/>
    <m/>
    <m/>
    <m/>
    <m/>
  </r>
  <r>
    <s v="LORETO"/>
    <s v="NAUTA"/>
    <x v="5"/>
    <s v="LORETO - NAUTA"/>
    <x v="4"/>
    <s v="VILLA TROMPETERO"/>
    <s v="P.S. I-1"/>
    <n v="32719"/>
    <x v="469"/>
    <n v="0"/>
    <n v="0"/>
    <n v="29"/>
    <n v="0"/>
    <n v="0"/>
    <m/>
    <m/>
    <m/>
    <m/>
    <m/>
    <m/>
    <m/>
    <m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1"/>
    <n v="32709"/>
    <x v="471"/>
    <n v="0"/>
    <n v="0"/>
    <n v="0"/>
    <n v="0"/>
    <n v="0"/>
    <m/>
    <m/>
    <m/>
    <m/>
    <m/>
    <m/>
    <m/>
    <m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m/>
    <m/>
    <m/>
    <m/>
    <m/>
    <m/>
    <m/>
    <m/>
  </r>
  <r>
    <s v="ALTO AMAZONAS"/>
    <s v="BALSAPUERTO"/>
    <x v="6"/>
    <s v="YURIMAGUAS"/>
    <x v="7"/>
    <s v="BALSAPUERTO"/>
    <s v="P.S. I-1"/>
    <n v="33095"/>
    <x v="473"/>
    <n v="0"/>
    <n v="0"/>
    <n v="1"/>
    <n v="3"/>
    <n v="0"/>
    <m/>
    <m/>
    <m/>
    <m/>
    <m/>
    <m/>
    <m/>
    <m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2"/>
    <n v="32852"/>
    <x v="475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1"/>
    <n v="32851"/>
    <x v="476"/>
    <n v="0"/>
    <n v="0"/>
    <n v="0"/>
    <n v="0"/>
    <n v="0"/>
    <m/>
    <m/>
    <m/>
    <m/>
    <m/>
    <m/>
    <m/>
    <m/>
  </r>
  <r>
    <s v="ALTO AMAZONAS"/>
    <s v="LAGUNAS"/>
    <x v="6"/>
    <s v="YURIMAGUAS"/>
    <x v="7"/>
    <s v="LAGUNAS"/>
    <s v="P.S. I-1"/>
    <n v="33385"/>
    <x v="477"/>
    <n v="0"/>
    <n v="0"/>
    <n v="0"/>
    <n v="0"/>
    <n v="0"/>
    <m/>
    <m/>
    <m/>
    <m/>
    <m/>
    <m/>
    <m/>
    <m/>
  </r>
  <r>
    <s v="ALTO AMAZONAS"/>
    <s v="LAGUNAS"/>
    <x v="6"/>
    <s v="YURIMAGUAS"/>
    <x v="7"/>
    <s v="LAGUNAS"/>
    <s v="P.S. I-1"/>
    <n v="33384"/>
    <x v="478"/>
    <n v="0"/>
    <n v="0"/>
    <n v="0"/>
    <n v="0"/>
    <n v="0"/>
    <m/>
    <m/>
    <m/>
    <m/>
    <m/>
    <m/>
    <m/>
    <m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C.S. I-3 "/>
    <n v="34149"/>
    <x v="480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2"/>
    <n v="34150"/>
    <x v="481"/>
    <n v="0"/>
    <n v="0"/>
    <n v="0"/>
    <n v="0"/>
    <n v="0"/>
    <m/>
    <m/>
    <m/>
    <m/>
    <m/>
    <m/>
    <m/>
    <m/>
  </r>
  <r>
    <s v="LORETO"/>
    <s v="URARINAS"/>
    <x v="5"/>
    <s v="LORETO - NAUTA"/>
    <x v="4"/>
    <s v="MAYPUCO"/>
    <s v="P.S. I-1"/>
    <n v="34151"/>
    <x v="482"/>
    <n v="0"/>
    <n v="0"/>
    <n v="0"/>
    <n v="0"/>
    <n v="0"/>
    <m/>
    <m/>
    <m/>
    <m/>
    <m/>
    <m/>
    <m/>
    <m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m/>
    <m/>
    <m/>
    <m/>
    <m/>
    <m/>
    <m/>
    <m/>
  </r>
  <r>
    <s v="DATEM DEL MARAÑON"/>
    <s v="BARRANCA"/>
    <x v="7"/>
    <s v="DATEM DEL MARAÑON"/>
    <x v="8"/>
    <s v="ANDOAS"/>
    <s v="I-1"/>
    <n v="34501"/>
    <x v="484"/>
    <n v="0"/>
    <n v="0"/>
    <n v="0"/>
    <n v="125"/>
    <n v="0"/>
    <m/>
    <m/>
    <m/>
    <m/>
    <m/>
    <m/>
    <m/>
    <m/>
  </r>
  <r>
    <s v="LORETO"/>
    <s v="NAUTA"/>
    <x v="5"/>
    <s v="LORETO - NAUTA"/>
    <x v="4"/>
    <s v="NAUTA"/>
    <s v="I-1"/>
    <n v="34472"/>
    <x v="485"/>
    <n v="0"/>
    <n v="0"/>
    <n v="0"/>
    <n v="0"/>
    <n v="0"/>
    <m/>
    <m/>
    <m/>
    <m/>
    <m/>
    <m/>
    <m/>
    <m/>
  </r>
  <r>
    <s v="LORETO"/>
    <s v="NAUTA"/>
    <x v="5"/>
    <s v="LORETO - NAUTA"/>
    <x v="4"/>
    <s v="NAUTA"/>
    <s v="I-2"/>
    <n v="34983"/>
    <x v="486"/>
    <n v="0"/>
    <n v="0"/>
    <n v="0"/>
    <n v="0"/>
    <n v="0"/>
    <m/>
    <m/>
    <m/>
    <m/>
    <m/>
    <m/>
    <m/>
    <m/>
  </r>
  <r>
    <s v="UCAYALI"/>
    <s v="CONTAMANA"/>
    <x v="4"/>
    <s v="UCAYALI-CONTAMANA"/>
    <x v="5"/>
    <s v="CONTAMANA"/>
    <s v="I-1"/>
    <n v="37328"/>
    <x v="487"/>
    <n v="0"/>
    <n v="0"/>
    <n v="0"/>
    <n v="0"/>
    <n v="0"/>
    <m/>
    <m/>
    <m/>
    <m/>
    <m/>
    <m/>
    <m/>
    <m/>
  </r>
  <r>
    <s v="MAYNAS"/>
    <s v="PUTUMAYO"/>
    <x v="3"/>
    <s v="SALUD LORETO"/>
    <x v="1"/>
    <s v="PUTUMAYO"/>
    <s v="I-1"/>
    <n v="37475"/>
    <x v="488"/>
    <n v="0"/>
    <n v="0"/>
    <n v="0"/>
    <n v="10"/>
    <n v="0"/>
    <m/>
    <m/>
    <m/>
    <m/>
    <m/>
    <m/>
    <m/>
    <m/>
  </r>
  <r>
    <s v="UCAYALI"/>
    <s v="SARAYACU"/>
    <x v="4"/>
    <s v="UCAYALI-CONTAMANA"/>
    <x v="5"/>
    <s v="SARAYACU"/>
    <s v="I-1"/>
    <n v="37887"/>
    <x v="489"/>
    <n v="0"/>
    <n v="0"/>
    <n v="0"/>
    <n v="0"/>
    <n v="0"/>
    <m/>
    <m/>
    <m/>
    <m/>
    <m/>
    <m/>
    <m/>
    <m/>
  </r>
  <r>
    <s v="MAYNAS"/>
    <s v="SAN JUAN BAUTISTA"/>
    <x v="3"/>
    <s v="SALUD LORETO"/>
    <x v="2"/>
    <s v="IQUITOS SUR"/>
    <s v="P.S. I-2"/>
    <n v="33980"/>
    <x v="490"/>
    <n v="0"/>
    <n v="0"/>
    <n v="0"/>
    <n v="0"/>
    <n v="0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NAPO"/>
    <x v="3"/>
    <s v="SALUD LORETO"/>
    <x v="1"/>
    <s v="SANTA CLOTILDE"/>
    <s v="II - 1"/>
    <n v="66"/>
    <x v="3"/>
    <n v="0"/>
    <n v="41"/>
    <n v="16"/>
    <n v="112"/>
    <n v="17"/>
    <m/>
    <m/>
    <m/>
    <m/>
    <m/>
    <m/>
    <m/>
    <m/>
    <n v="186"/>
    <n v="0"/>
    <n v="0"/>
    <n v="4"/>
    <n v="0"/>
    <m/>
    <m/>
    <m/>
    <m/>
    <m/>
    <m/>
    <m/>
    <m/>
    <n v="4"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IQUITOS NORTE"/>
    <s v="C.S. I-4 "/>
    <n v="7"/>
    <x v="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IQUITOS NORTE"/>
    <s v="C.S. I-3 "/>
    <n v="27598"/>
    <x v="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IQUITOS NORTE"/>
    <s v="P.S. I-1"/>
    <n v="12"/>
    <x v="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IQUITOS NORTE"/>
    <s v="P.S. I-1"/>
    <n v="270"/>
    <x v="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IQUITOS NORTE"/>
    <s v="P.S. I-1"/>
    <n v="6945"/>
    <x v="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IQUITOS NORTE"/>
    <s v="P.S. I-1"/>
    <n v="21334"/>
    <x v="1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IQUITOS NORTE"/>
    <s v="C.S. I-3 "/>
    <n v="8"/>
    <x v="1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IQUITOS NORTE"/>
    <s v="P.S. I-1"/>
    <n v="11"/>
    <x v="1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IQUITOS NORTE"/>
    <s v="P.S. I-2"/>
    <n v="15"/>
    <x v="1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ALTO NANAY"/>
    <x v="3"/>
    <s v="SALUD LORETO"/>
    <x v="2"/>
    <s v="IQUITOS NORTE"/>
    <s v="C.S. I-3 "/>
    <n v="4"/>
    <x v="14"/>
    <n v="0"/>
    <n v="0"/>
    <n v="3"/>
    <n v="35"/>
    <n v="0"/>
    <m/>
    <m/>
    <m/>
    <m/>
    <m/>
    <m/>
    <m/>
    <m/>
    <n v="38"/>
    <n v="0"/>
    <n v="0"/>
    <n v="0"/>
    <n v="0"/>
    <m/>
    <m/>
    <m/>
    <m/>
    <m/>
    <m/>
    <m/>
    <m/>
    <n v="0"/>
  </r>
  <r>
    <s v="MAYNAS"/>
    <s v="ALTO NANAY"/>
    <x v="3"/>
    <s v="SALUD LORETO"/>
    <x v="2"/>
    <s v="IQUITOS NORTE"/>
    <s v="P.S. I-1"/>
    <n v="5"/>
    <x v="1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ALTO NANAY"/>
    <x v="3"/>
    <s v="SALUD LORETO"/>
    <x v="2"/>
    <s v="IQUITOS NORTE"/>
    <s v="P.S. I-1"/>
    <n v="273"/>
    <x v="1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IQUITOS NORTE"/>
    <s v="SC-SMA"/>
    <n v="30485"/>
    <x v="1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ALTO NANAY"/>
    <x v="3"/>
    <s v="SALUD LORETO"/>
    <x v="2"/>
    <s v="IQUITOS NORTE"/>
    <s v="P.S. I-1"/>
    <n v="6"/>
    <x v="18"/>
    <n v="0"/>
    <n v="0"/>
    <n v="0"/>
    <n v="75"/>
    <n v="0"/>
    <m/>
    <m/>
    <m/>
    <m/>
    <m/>
    <m/>
    <m/>
    <m/>
    <n v="75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C.S. I-4 "/>
    <n v="25"/>
    <x v="19"/>
    <n v="0"/>
    <n v="2"/>
    <n v="2"/>
    <n v="0"/>
    <n v="0"/>
    <m/>
    <m/>
    <m/>
    <m/>
    <m/>
    <m/>
    <m/>
    <m/>
    <n v="4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2"/>
    <n v="6693"/>
    <x v="2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C.S. I-3 "/>
    <n v="27"/>
    <x v="37"/>
    <n v="0"/>
    <n v="1"/>
    <n v="0"/>
    <n v="0"/>
    <n v="0"/>
    <m/>
    <m/>
    <m/>
    <m/>
    <m/>
    <m/>
    <m/>
    <m/>
    <n v="1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BELEN"/>
    <x v="3"/>
    <s v="SALUD LORETO"/>
    <x v="2"/>
    <s v="BELEN"/>
    <s v="C.S. I-3 "/>
    <n v="26050"/>
    <x v="3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BELEN"/>
    <x v="3"/>
    <s v="SALUD LORETO"/>
    <x v="2"/>
    <s v="BELEN"/>
    <s v="C.S. I-3 "/>
    <n v="51"/>
    <x v="40"/>
    <n v="0"/>
    <n v="0"/>
    <n v="1"/>
    <n v="0"/>
    <n v="0"/>
    <m/>
    <m/>
    <m/>
    <m/>
    <m/>
    <m/>
    <m/>
    <m/>
    <n v="1"/>
    <n v="0"/>
    <n v="0"/>
    <n v="0"/>
    <n v="0"/>
    <m/>
    <m/>
    <m/>
    <m/>
    <m/>
    <m/>
    <m/>
    <m/>
    <n v="0"/>
  </r>
  <r>
    <s v="MAYNAS"/>
    <s v="BELEN"/>
    <x v="3"/>
    <s v="SALUD LORETO"/>
    <x v="2"/>
    <s v="BELEN"/>
    <s v="P.S. I-1"/>
    <n v="52"/>
    <x v="4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BELEN"/>
    <x v="3"/>
    <s v="SALUD LORETO"/>
    <x v="2"/>
    <s v="BELEN"/>
    <s v="P.S. I-1"/>
    <n v="49"/>
    <x v="4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BELEN"/>
    <x v="3"/>
    <s v="SALUD LORETO"/>
    <x v="2"/>
    <s v="BELEN"/>
    <s v="P.S. I-1"/>
    <n v="48"/>
    <x v="4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BELEN"/>
    <x v="3"/>
    <s v="SALUD LORETO"/>
    <x v="2"/>
    <s v="BELEN"/>
    <s v="C.S. I-3 "/>
    <n v="275"/>
    <x v="4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BELEN"/>
    <s v="P.S. I-1"/>
    <n v="50"/>
    <x v="4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BELEN"/>
    <x v="3"/>
    <s v="SALUD LORETO"/>
    <x v="2"/>
    <s v="BELEN"/>
    <s v="P.S. I-1"/>
    <n v="6848"/>
    <x v="4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BELEN"/>
    <s v="P.S. I-1"/>
    <n v="276"/>
    <x v="4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BELEN"/>
    <x v="3"/>
    <s v="SALUD LORETO"/>
    <x v="2"/>
    <s v="BELEN"/>
    <s v="P.S. I-1"/>
    <n v="7221"/>
    <x v="4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BELEN"/>
    <x v="3"/>
    <s v="SALUD LORETO"/>
    <x v="2"/>
    <s v="BELEN"/>
    <s v="SC-SMA"/>
    <n v="30486"/>
    <x v="4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BELEN"/>
    <x v="3"/>
    <s v="SALUD LORETO"/>
    <x v="2"/>
    <s v="BELEN"/>
    <s v="C.S. I-3 "/>
    <n v="23"/>
    <x v="50"/>
    <n v="0"/>
    <n v="7"/>
    <n v="3"/>
    <n v="1"/>
    <n v="0"/>
    <m/>
    <m/>
    <m/>
    <m/>
    <m/>
    <m/>
    <m/>
    <m/>
    <n v="11"/>
    <n v="0"/>
    <n v="0"/>
    <n v="0"/>
    <n v="0"/>
    <m/>
    <m/>
    <m/>
    <m/>
    <m/>
    <m/>
    <m/>
    <m/>
    <n v="0"/>
  </r>
  <r>
    <s v="MAYNAS"/>
    <s v="BELEN"/>
    <x v="3"/>
    <s v="SALUD LORETO"/>
    <x v="2"/>
    <s v="BELEN"/>
    <s v="C.S. I-3 "/>
    <n v="24"/>
    <x v="5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C.S. I-4 "/>
    <n v="16"/>
    <x v="52"/>
    <n v="0"/>
    <n v="0"/>
    <n v="0"/>
    <n v="2"/>
    <n v="0"/>
    <m/>
    <m/>
    <m/>
    <m/>
    <m/>
    <m/>
    <m/>
    <m/>
    <n v="2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P.S. I-2 "/>
    <n v="17"/>
    <x v="5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P.S. I-1"/>
    <n v="18"/>
    <x v="5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P.S. I-1"/>
    <n v="19"/>
    <x v="5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P.S. I-1"/>
    <n v="20"/>
    <x v="5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P.S. I-1"/>
    <n v="21"/>
    <x v="5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P.S. I-1"/>
    <n v="22"/>
    <x v="5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P.S. I-2 "/>
    <n v="271"/>
    <x v="59"/>
    <n v="0"/>
    <n v="0"/>
    <n v="0"/>
    <n v="2"/>
    <n v="0"/>
    <m/>
    <m/>
    <m/>
    <m/>
    <m/>
    <m/>
    <m/>
    <m/>
    <n v="2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P.S. I-1"/>
    <n v="272"/>
    <x v="6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P.S. I-1"/>
    <n v="7220"/>
    <x v="6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PUNCHANA"/>
    <s v="C.S. I-3 "/>
    <n v="9"/>
    <x v="62"/>
    <n v="0"/>
    <n v="0"/>
    <n v="0"/>
    <n v="3"/>
    <n v="0"/>
    <m/>
    <m/>
    <m/>
    <m/>
    <m/>
    <m/>
    <m/>
    <m/>
    <n v="3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C.S. I-3 "/>
    <n v="27572"/>
    <x v="6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PUNCHANA"/>
    <s v="P.S. I-2"/>
    <n v="13"/>
    <x v="6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PUNCHANA"/>
    <s v="P.S. I-2 "/>
    <n v="14"/>
    <x v="6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PUNCHANA"/>
    <x v="3"/>
    <s v="SALUD LORETO"/>
    <x v="2"/>
    <s v="PUNCHANA"/>
    <s v="SC-SMA"/>
    <n v="30473"/>
    <x v="6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QUITOS"/>
    <x v="3"/>
    <s v="SALUD LORETO"/>
    <x v="2"/>
    <s v="PUNCHANA"/>
    <s v="P.S. I-2 "/>
    <n v="10"/>
    <x v="6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PUTUMAYO"/>
    <s v="PUTUMAYO"/>
    <x v="3"/>
    <s v="SALUD LORETO"/>
    <x v="1"/>
    <s v="PUTUMAYO"/>
    <s v="C.S. I-3 "/>
    <n v="77"/>
    <x v="68"/>
    <n v="0"/>
    <n v="1"/>
    <n v="0"/>
    <n v="0"/>
    <n v="31"/>
    <m/>
    <m/>
    <m/>
    <m/>
    <m/>
    <m/>
    <m/>
    <m/>
    <n v="32"/>
    <n v="0"/>
    <n v="0"/>
    <n v="0"/>
    <n v="0"/>
    <m/>
    <m/>
    <m/>
    <m/>
    <m/>
    <m/>
    <m/>
    <m/>
    <n v="0"/>
  </r>
  <r>
    <s v="PUTUMAYO"/>
    <s v="PUTUMAYO"/>
    <x v="3"/>
    <s v="SALUD LORETO"/>
    <x v="1"/>
    <s v="PUTUMAYO"/>
    <s v="P.S. I-1"/>
    <n v="82"/>
    <x v="6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PUTUMAYO"/>
    <s v="PUTUMAYO"/>
    <x v="3"/>
    <s v="SALUD LORETO"/>
    <x v="1"/>
    <s v="PUTUMAYO"/>
    <s v="P.S. I-1"/>
    <n v="83"/>
    <x v="7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PUTUMAYO"/>
    <s v="PUTUMAYO"/>
    <x v="3"/>
    <s v="SALUD LORETO"/>
    <x v="1"/>
    <s v="PUTUMAYO"/>
    <s v="P.S. I-1"/>
    <n v="84"/>
    <x v="71"/>
    <n v="0"/>
    <n v="0"/>
    <n v="0"/>
    <n v="0"/>
    <n v="28"/>
    <m/>
    <m/>
    <m/>
    <m/>
    <m/>
    <m/>
    <m/>
    <m/>
    <n v="28"/>
    <n v="0"/>
    <n v="0"/>
    <n v="0"/>
    <n v="0"/>
    <m/>
    <m/>
    <m/>
    <m/>
    <m/>
    <m/>
    <m/>
    <m/>
    <n v="0"/>
  </r>
  <r>
    <s v="PUTUMAYO"/>
    <s v="ROSA PANDURO"/>
    <x v="3"/>
    <s v="SALUD LORETO"/>
    <x v="1"/>
    <s v="PUTUMAYO"/>
    <s v="P.S. I-1"/>
    <n v="85"/>
    <x v="72"/>
    <n v="0"/>
    <n v="0"/>
    <n v="0"/>
    <n v="0"/>
    <n v="24"/>
    <m/>
    <m/>
    <m/>
    <m/>
    <m/>
    <m/>
    <m/>
    <m/>
    <n v="24"/>
    <n v="0"/>
    <n v="0"/>
    <n v="0"/>
    <n v="0"/>
    <m/>
    <m/>
    <m/>
    <m/>
    <m/>
    <m/>
    <m/>
    <m/>
    <n v="0"/>
  </r>
  <r>
    <s v="PUTUMAYO"/>
    <s v="ROSA PANDURO"/>
    <x v="3"/>
    <s v="SALUD LORETO"/>
    <x v="1"/>
    <s v="PUTUMAYO"/>
    <s v="P.S. I-1"/>
    <n v="86"/>
    <x v="73"/>
    <n v="0"/>
    <n v="0"/>
    <n v="0"/>
    <n v="43"/>
    <n v="0"/>
    <m/>
    <m/>
    <m/>
    <m/>
    <m/>
    <m/>
    <m/>
    <m/>
    <n v="43"/>
    <n v="0"/>
    <n v="0"/>
    <n v="0"/>
    <n v="0"/>
    <m/>
    <m/>
    <m/>
    <m/>
    <m/>
    <m/>
    <m/>
    <m/>
    <n v="0"/>
  </r>
  <r>
    <s v="PUTUMAYO"/>
    <s v="YAGUAS"/>
    <x v="3"/>
    <s v="SALUD LORETO"/>
    <x v="1"/>
    <s v="PUTUMAYO"/>
    <s v="P.S. I-2 "/>
    <n v="80"/>
    <x v="7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PUTUMAYO"/>
    <s v="YAGUAS"/>
    <x v="3"/>
    <s v="SALUD LORETO"/>
    <x v="1"/>
    <s v="PUTUMAYO"/>
    <s v="P.S. I-1"/>
    <n v="81"/>
    <x v="7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PUTUMAYO"/>
    <s v="YAGUAS"/>
    <x v="3"/>
    <s v="SALUD LORETO"/>
    <x v="1"/>
    <s v="PUTUMAYO"/>
    <s v="P.S. I-1"/>
    <n v="78"/>
    <x v="7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PUTUMAYO"/>
    <s v="YAGUAS"/>
    <x v="3"/>
    <s v="SALUD LORETO"/>
    <x v="1"/>
    <s v="PUTUMAYO"/>
    <s v="P.S. I-1"/>
    <n v="79"/>
    <x v="7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PUTUMAYO"/>
    <s v="TENIENTE MANUEL CLAVERO"/>
    <x v="3"/>
    <s v="SALUD LORETO"/>
    <x v="1"/>
    <s v="PUTUMAYO"/>
    <s v="P.S. I-1"/>
    <n v="90"/>
    <x v="82"/>
    <n v="0"/>
    <n v="0"/>
    <n v="0"/>
    <n v="29"/>
    <n v="0"/>
    <m/>
    <m/>
    <m/>
    <m/>
    <m/>
    <m/>
    <m/>
    <m/>
    <n v="29"/>
    <n v="0"/>
    <n v="0"/>
    <n v="0"/>
    <n v="0"/>
    <m/>
    <m/>
    <m/>
    <m/>
    <m/>
    <m/>
    <m/>
    <m/>
    <n v="0"/>
  </r>
  <r>
    <s v="MAYNAS"/>
    <s v="NAPO"/>
    <x v="3"/>
    <s v="SALUD LORETO"/>
    <x v="1"/>
    <s v="SANTA CLOTILDE"/>
    <s v="P.S. I-1"/>
    <n v="68"/>
    <x v="83"/>
    <n v="0"/>
    <n v="0"/>
    <n v="0"/>
    <n v="3"/>
    <n v="0"/>
    <m/>
    <m/>
    <m/>
    <m/>
    <m/>
    <m/>
    <m/>
    <m/>
    <n v="3"/>
    <n v="0"/>
    <n v="0"/>
    <n v="0"/>
    <n v="0"/>
    <m/>
    <m/>
    <m/>
    <m/>
    <m/>
    <m/>
    <m/>
    <m/>
    <n v="0"/>
  </r>
  <r>
    <s v="MAYNAS"/>
    <s v="NAPO"/>
    <x v="3"/>
    <s v="SALUD LORETO"/>
    <x v="1"/>
    <s v="SANTA CLOTILDE"/>
    <s v="P.S. I-2 "/>
    <n v="69"/>
    <x v="84"/>
    <n v="0"/>
    <n v="0"/>
    <n v="0"/>
    <n v="26"/>
    <n v="0"/>
    <m/>
    <m/>
    <m/>
    <m/>
    <m/>
    <m/>
    <m/>
    <m/>
    <n v="26"/>
    <n v="0"/>
    <n v="0"/>
    <n v="6"/>
    <n v="0"/>
    <m/>
    <m/>
    <m/>
    <m/>
    <m/>
    <m/>
    <m/>
    <m/>
    <n v="6"/>
  </r>
  <r>
    <s v="MAYNAS"/>
    <s v="NAPO"/>
    <x v="3"/>
    <s v="SALUD LORETO"/>
    <x v="1"/>
    <s v="SANTA CLOTILDE"/>
    <s v="P.S. I-1"/>
    <n v="283"/>
    <x v="85"/>
    <n v="0"/>
    <n v="0"/>
    <n v="0"/>
    <n v="17"/>
    <n v="0"/>
    <m/>
    <m/>
    <m/>
    <m/>
    <m/>
    <m/>
    <m/>
    <m/>
    <n v="17"/>
    <n v="0"/>
    <n v="0"/>
    <n v="1"/>
    <n v="0"/>
    <m/>
    <m/>
    <m/>
    <m/>
    <m/>
    <m/>
    <m/>
    <m/>
    <n v="1"/>
  </r>
  <r>
    <s v="MAYNAS"/>
    <s v="NAPO"/>
    <x v="3"/>
    <s v="SALUD LORETO"/>
    <x v="1"/>
    <s v="SANTA CLOTILDE"/>
    <s v="P.S. I-1"/>
    <n v="284"/>
    <x v="86"/>
    <n v="0"/>
    <n v="0"/>
    <n v="0"/>
    <n v="0"/>
    <n v="10"/>
    <m/>
    <m/>
    <m/>
    <m/>
    <m/>
    <m/>
    <m/>
    <m/>
    <n v="10"/>
    <n v="0"/>
    <n v="0"/>
    <n v="0"/>
    <n v="0"/>
    <m/>
    <m/>
    <m/>
    <m/>
    <m/>
    <m/>
    <m/>
    <m/>
    <n v="0"/>
  </r>
  <r>
    <s v="MAYNAS"/>
    <s v="NAPO"/>
    <x v="3"/>
    <s v="SALUD LORETO"/>
    <x v="1"/>
    <s v="SANTA CLOTILDE"/>
    <s v="P.S. I-2 "/>
    <n v="285"/>
    <x v="87"/>
    <n v="0"/>
    <n v="16"/>
    <n v="13"/>
    <n v="65"/>
    <n v="50"/>
    <m/>
    <m/>
    <m/>
    <m/>
    <m/>
    <m/>
    <m/>
    <m/>
    <n v="144"/>
    <n v="0"/>
    <n v="0"/>
    <n v="6"/>
    <n v="0"/>
    <m/>
    <m/>
    <m/>
    <m/>
    <m/>
    <m/>
    <m/>
    <m/>
    <n v="6"/>
  </r>
  <r>
    <s v="MAYNAS"/>
    <s v="NAPO"/>
    <x v="3"/>
    <s v="SALUD LORETO"/>
    <x v="1"/>
    <s v="SANTA CLOTILDE"/>
    <s v="P.S. I-1"/>
    <n v="286"/>
    <x v="8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NAPO"/>
    <x v="3"/>
    <s v="SALUD LORETO"/>
    <x v="1"/>
    <s v="SANTA CLOTILDE"/>
    <s v="P.S. I-1"/>
    <n v="67"/>
    <x v="89"/>
    <n v="0"/>
    <n v="0"/>
    <n v="0"/>
    <n v="0"/>
    <n v="0"/>
    <m/>
    <m/>
    <m/>
    <m/>
    <m/>
    <m/>
    <m/>
    <m/>
    <n v="0"/>
    <n v="0"/>
    <n v="0"/>
    <n v="1"/>
    <n v="0"/>
    <m/>
    <m/>
    <m/>
    <m/>
    <m/>
    <m/>
    <m/>
    <m/>
    <n v="1"/>
  </r>
  <r>
    <s v="MAYNAS"/>
    <s v="NAPO"/>
    <x v="3"/>
    <s v="SALUD LORETO"/>
    <x v="1"/>
    <s v="SANTA CLOTILDE"/>
    <s v="P.S. I-1"/>
    <n v="14370"/>
    <x v="9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NAPO"/>
    <x v="3"/>
    <s v="SALUD LORETO"/>
    <x v="1"/>
    <s v="SANTA CLOTILDE"/>
    <s v="P.S. I-1"/>
    <n v="30036"/>
    <x v="91"/>
    <n v="0"/>
    <n v="0"/>
    <n v="3"/>
    <n v="10"/>
    <n v="0"/>
    <m/>
    <m/>
    <m/>
    <m/>
    <m/>
    <m/>
    <m/>
    <m/>
    <n v="13"/>
    <n v="0"/>
    <n v="2"/>
    <n v="0"/>
    <n v="0"/>
    <m/>
    <m/>
    <m/>
    <m/>
    <m/>
    <m/>
    <m/>
    <m/>
    <n v="2"/>
  </r>
  <r>
    <s v="MAYNAS"/>
    <s v="TORRES CAUSANA"/>
    <x v="3"/>
    <s v="SALUD LORETO"/>
    <x v="1"/>
    <s v="SANTA CLOTILDE"/>
    <s v="P.S. I-2 "/>
    <n v="74"/>
    <x v="92"/>
    <n v="0"/>
    <n v="0"/>
    <n v="0"/>
    <n v="178"/>
    <n v="0"/>
    <m/>
    <m/>
    <m/>
    <m/>
    <m/>
    <m/>
    <m/>
    <m/>
    <n v="178"/>
    <n v="0"/>
    <n v="0"/>
    <n v="0"/>
    <n v="0"/>
    <m/>
    <m/>
    <m/>
    <m/>
    <m/>
    <m/>
    <m/>
    <m/>
    <n v="0"/>
  </r>
  <r>
    <s v="MAYNAS"/>
    <s v="TORRES CAUSANA"/>
    <x v="3"/>
    <s v="SALUD LORETO"/>
    <x v="1"/>
    <s v="SANTA CLOTILDE"/>
    <s v="P.S. I-1"/>
    <n v="72"/>
    <x v="93"/>
    <n v="0"/>
    <n v="0"/>
    <n v="0"/>
    <n v="12"/>
    <n v="0"/>
    <m/>
    <m/>
    <m/>
    <m/>
    <m/>
    <m/>
    <m/>
    <m/>
    <n v="12"/>
    <n v="0"/>
    <n v="0"/>
    <n v="0"/>
    <n v="0"/>
    <m/>
    <m/>
    <m/>
    <m/>
    <m/>
    <m/>
    <m/>
    <m/>
    <n v="0"/>
  </r>
  <r>
    <s v="MAYNAS"/>
    <s v="TORRES CAUSANA"/>
    <x v="3"/>
    <s v="SALUD LORETO"/>
    <x v="1"/>
    <s v="SANTA CLOTILDE"/>
    <s v="P.S. I-1"/>
    <n v="75"/>
    <x v="94"/>
    <n v="0"/>
    <n v="0"/>
    <n v="0"/>
    <n v="17"/>
    <n v="0"/>
    <m/>
    <m/>
    <m/>
    <m/>
    <m/>
    <m/>
    <m/>
    <m/>
    <n v="17"/>
    <n v="0"/>
    <n v="0"/>
    <n v="0"/>
    <n v="0"/>
    <m/>
    <m/>
    <m/>
    <m/>
    <m/>
    <m/>
    <m/>
    <m/>
    <n v="0"/>
  </r>
  <r>
    <s v="MAYNAS"/>
    <s v="TORRES CAUSANA"/>
    <x v="3"/>
    <s v="SALUD LORETO"/>
    <x v="1"/>
    <s v="SANTA CLOTILDE"/>
    <s v="P.S. I-2 "/>
    <n v="71"/>
    <x v="95"/>
    <n v="0"/>
    <n v="60"/>
    <n v="51"/>
    <n v="21"/>
    <n v="0"/>
    <m/>
    <m/>
    <m/>
    <m/>
    <m/>
    <m/>
    <m/>
    <m/>
    <n v="132"/>
    <n v="0"/>
    <n v="0"/>
    <n v="7"/>
    <n v="0"/>
    <m/>
    <m/>
    <m/>
    <m/>
    <m/>
    <m/>
    <m/>
    <m/>
    <n v="7"/>
  </r>
  <r>
    <s v="MAYNAS"/>
    <s v="TORRES CAUSANA"/>
    <x v="3"/>
    <s v="SALUD LORETO"/>
    <x v="1"/>
    <s v="SANTA CLOTILDE"/>
    <s v="P.S. I-1"/>
    <n v="70"/>
    <x v="96"/>
    <n v="0"/>
    <n v="0"/>
    <n v="0"/>
    <n v="24"/>
    <n v="0"/>
    <m/>
    <m/>
    <m/>
    <m/>
    <m/>
    <m/>
    <m/>
    <m/>
    <n v="24"/>
    <n v="0"/>
    <n v="0"/>
    <n v="3"/>
    <n v="0"/>
    <m/>
    <m/>
    <m/>
    <m/>
    <m/>
    <m/>
    <m/>
    <m/>
    <n v="3"/>
  </r>
  <r>
    <s v="MAYNAS"/>
    <s v="MAZAN"/>
    <x v="3"/>
    <s v="SALUD LORETO"/>
    <x v="1"/>
    <s v="MAZAN"/>
    <s v="C.S. I-3"/>
    <n v="64"/>
    <x v="9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MAZAN"/>
    <x v="3"/>
    <s v="SALUD LORETO"/>
    <x v="1"/>
    <s v="MAZAN"/>
    <s v="P.S. I-1"/>
    <n v="65"/>
    <x v="9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MAZAN"/>
    <x v="3"/>
    <s v="SALUD LORETO"/>
    <x v="1"/>
    <s v="MAZAN"/>
    <s v="P.S. I-1"/>
    <n v="279"/>
    <x v="9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MAZAN"/>
    <x v="3"/>
    <s v="SALUD LORETO"/>
    <x v="1"/>
    <s v="MAZAN"/>
    <s v="P.S. I-1"/>
    <n v="280"/>
    <x v="10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MAZAN"/>
    <x v="3"/>
    <s v="SALUD LORETO"/>
    <x v="1"/>
    <s v="MAZAN"/>
    <s v="P.S. I-1"/>
    <n v="281"/>
    <x v="10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MAZAN"/>
    <x v="3"/>
    <s v="SALUD LORETO"/>
    <x v="1"/>
    <s v="MAZAN"/>
    <s v="P.S. I-1"/>
    <n v="282"/>
    <x v="10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MAZAN"/>
    <x v="3"/>
    <s v="SALUD LORETO"/>
    <x v="1"/>
    <s v="MAZAN"/>
    <s v="P.S. I-1"/>
    <n v="13005"/>
    <x v="10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MAZAN"/>
    <x v="3"/>
    <s v="SALUD LORETO"/>
    <x v="1"/>
    <s v="MAZAN"/>
    <s v="P.S. I-1"/>
    <n v="28965"/>
    <x v="10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NDIANA"/>
    <x v="3"/>
    <s v="SALUD LORETO"/>
    <x v="1"/>
    <s v="MAZAN"/>
    <s v="C.S. I-3 "/>
    <n v="54"/>
    <x v="105"/>
    <n v="0"/>
    <n v="0"/>
    <n v="4"/>
    <n v="0"/>
    <n v="0"/>
    <m/>
    <m/>
    <m/>
    <m/>
    <m/>
    <m/>
    <m/>
    <m/>
    <n v="4"/>
    <n v="0"/>
    <n v="0"/>
    <n v="0"/>
    <n v="0"/>
    <m/>
    <m/>
    <m/>
    <m/>
    <m/>
    <m/>
    <m/>
    <m/>
    <n v="0"/>
  </r>
  <r>
    <s v="MAYNAS"/>
    <s v="INDIANA"/>
    <x v="3"/>
    <s v="SALUD LORETO"/>
    <x v="1"/>
    <s v="MAZAN"/>
    <s v="P.S. I-1"/>
    <n v="55"/>
    <x v="10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NDIANA"/>
    <x v="3"/>
    <s v="SALUD LORETO"/>
    <x v="1"/>
    <s v="MAZAN"/>
    <s v="P.S. I-1"/>
    <n v="56"/>
    <x v="10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NDIANA"/>
    <x v="3"/>
    <s v="SALUD LORETO"/>
    <x v="1"/>
    <s v="MAZAN"/>
    <s v="P.S. I-1"/>
    <n v="57"/>
    <x v="10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NDIANA"/>
    <x v="3"/>
    <s v="SALUD LORETO"/>
    <x v="1"/>
    <s v="MAZAN"/>
    <s v="P.S. I-1"/>
    <n v="58"/>
    <x v="10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NDIANA"/>
    <x v="3"/>
    <s v="SALUD LORETO"/>
    <x v="1"/>
    <s v="MAZAN"/>
    <s v="P.S. I-1"/>
    <n v="59"/>
    <x v="11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INDIANA"/>
    <x v="3"/>
    <s v="SALUD LORETO"/>
    <x v="1"/>
    <s v="MAZAN"/>
    <s v="P.S. I-1"/>
    <n v="6946"/>
    <x v="11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LAS AMAZONAS"/>
    <x v="3"/>
    <s v="SALUD LORETO"/>
    <x v="1"/>
    <s v="MAZAN"/>
    <s v="C.S. I-3 "/>
    <n v="63"/>
    <x v="11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LAS AMAZONAS"/>
    <x v="3"/>
    <s v="SALUD LORETO"/>
    <x v="1"/>
    <s v="MAZAN"/>
    <s v="P.S. I-1"/>
    <n v="62"/>
    <x v="11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LAS AMAZONAS"/>
    <x v="3"/>
    <s v="SALUD LORETO"/>
    <x v="1"/>
    <s v="MAZAN"/>
    <s v="C.S. I-3 "/>
    <n v="60"/>
    <x v="11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LAS AMAZONAS"/>
    <x v="3"/>
    <s v="SALUD LORETO"/>
    <x v="1"/>
    <s v="MAZAN"/>
    <s v="P.S. I-1"/>
    <n v="61"/>
    <x v="11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C.S. I-3 "/>
    <n v="37"/>
    <x v="11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1"/>
    <n v="47"/>
    <x v="11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1"/>
    <n v="45"/>
    <x v="11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1"/>
    <n v="38"/>
    <x v="11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1"/>
    <n v="39"/>
    <x v="12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1"/>
    <n v="41"/>
    <x v="12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1"/>
    <n v="42"/>
    <x v="12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1"/>
    <n v="43"/>
    <x v="12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1"/>
    <n v="46"/>
    <x v="12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YAQUERANA"/>
    <x v="3"/>
    <s v="SALUD LORETO"/>
    <x v="1"/>
    <s v="ANGAMOS"/>
    <s v="C.S. I-3 "/>
    <n v="53"/>
    <x v="129"/>
    <n v="0"/>
    <n v="0"/>
    <n v="0"/>
    <n v="45"/>
    <n v="0"/>
    <m/>
    <m/>
    <m/>
    <m/>
    <m/>
    <m/>
    <m/>
    <m/>
    <n v="45"/>
    <n v="0"/>
    <n v="0"/>
    <n v="0"/>
    <n v="0"/>
    <m/>
    <m/>
    <m/>
    <m/>
    <m/>
    <m/>
    <m/>
    <m/>
    <n v="0"/>
  </r>
  <r>
    <s v="REQUENA"/>
    <s v="YAQUERANA"/>
    <x v="3"/>
    <s v="SALUD LORETO"/>
    <x v="1"/>
    <s v="ANGAMOS"/>
    <s v="P.S. I-1"/>
    <n v="278"/>
    <x v="13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RAMON CASTILLA"/>
    <x v="3"/>
    <s v="SALUD LORETO"/>
    <x v="3"/>
    <s v="CABALLO COCHA"/>
    <s v="C.S. I-4 "/>
    <n v="118"/>
    <x v="13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PEBAS"/>
    <x v="3"/>
    <s v="SALUD LORETO"/>
    <x v="3"/>
    <s v="PEVAS"/>
    <s v="C.S. I-3 "/>
    <n v="113"/>
    <x v="14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PEBAS"/>
    <x v="3"/>
    <s v="SALUD LORETO"/>
    <x v="3"/>
    <s v="PEVAS"/>
    <s v="P.S. I-1"/>
    <n v="114"/>
    <x v="14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PEBAS"/>
    <x v="3"/>
    <s v="SALUD LORETO"/>
    <x v="3"/>
    <s v="PEVAS"/>
    <s v="P.S. I-1"/>
    <n v="115"/>
    <x v="14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PEBAS"/>
    <x v="3"/>
    <s v="SALUD LORETO"/>
    <x v="3"/>
    <s v="PEVAS"/>
    <s v="P.S. I-1"/>
    <n v="117"/>
    <x v="14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PEBAS"/>
    <x v="3"/>
    <s v="SALUD LORETO"/>
    <x v="3"/>
    <s v="PEVAS"/>
    <s v="P.S. I-1"/>
    <n v="6689"/>
    <x v="14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PEBAS"/>
    <x v="3"/>
    <s v="SALUD LORETO"/>
    <x v="3"/>
    <s v="PEVAS"/>
    <s v="P.S. I-1"/>
    <n v="10488"/>
    <x v="14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PEBAS"/>
    <x v="3"/>
    <s v="SALUD LORETO"/>
    <x v="3"/>
    <s v="PEVAS"/>
    <s v="P.S. I-1"/>
    <n v="24047"/>
    <x v="14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YAVARI"/>
    <x v="3"/>
    <s v="SALUD LORETO"/>
    <x v="3"/>
    <s v="ISLANDIA"/>
    <s v="C.S. I-3"/>
    <n v="125"/>
    <x v="149"/>
    <n v="0"/>
    <n v="0"/>
    <n v="0"/>
    <n v="0"/>
    <n v="84"/>
    <m/>
    <m/>
    <m/>
    <m/>
    <m/>
    <m/>
    <m/>
    <m/>
    <n v="84"/>
    <n v="0"/>
    <n v="0"/>
    <n v="0"/>
    <n v="0"/>
    <m/>
    <m/>
    <m/>
    <m/>
    <m/>
    <m/>
    <m/>
    <m/>
    <n v="0"/>
  </r>
  <r>
    <s v="MARISCAL RAMON CASTILLA"/>
    <s v="YAVARI"/>
    <x v="3"/>
    <s v="SALUD LORETO"/>
    <x v="3"/>
    <s v="ISLANDIA"/>
    <s v="P.S. I-1"/>
    <n v="126"/>
    <x v="150"/>
    <n v="0"/>
    <n v="0"/>
    <n v="0"/>
    <n v="143"/>
    <n v="0"/>
    <m/>
    <m/>
    <m/>
    <m/>
    <m/>
    <m/>
    <m/>
    <m/>
    <n v="143"/>
    <n v="0"/>
    <n v="0"/>
    <n v="0"/>
    <n v="0"/>
    <m/>
    <m/>
    <m/>
    <m/>
    <m/>
    <m/>
    <m/>
    <m/>
    <n v="0"/>
  </r>
  <r>
    <s v="MARISCAL RAMON CASTILLA"/>
    <s v="YAVARI"/>
    <x v="3"/>
    <s v="SALUD LORETO"/>
    <x v="3"/>
    <s v="ISLANDIA"/>
    <s v="P.S. I-1"/>
    <n v="127"/>
    <x v="151"/>
    <n v="0"/>
    <n v="0"/>
    <n v="0"/>
    <n v="218"/>
    <n v="0"/>
    <m/>
    <m/>
    <m/>
    <m/>
    <m/>
    <m/>
    <m/>
    <m/>
    <n v="218"/>
    <n v="0"/>
    <n v="0"/>
    <n v="0"/>
    <n v="0"/>
    <m/>
    <m/>
    <m/>
    <m/>
    <m/>
    <m/>
    <m/>
    <m/>
    <n v="0"/>
  </r>
  <r>
    <s v="MARISCAL RAMON CASTILLA"/>
    <s v="YAVARI"/>
    <x v="3"/>
    <s v="SALUD LORETO"/>
    <x v="3"/>
    <s v="ISLANDIA"/>
    <s v="P.S. I-1"/>
    <n v="128"/>
    <x v="152"/>
    <n v="0"/>
    <n v="0"/>
    <n v="0"/>
    <n v="103"/>
    <n v="0"/>
    <m/>
    <m/>
    <m/>
    <m/>
    <m/>
    <m/>
    <m/>
    <m/>
    <n v="103"/>
    <n v="0"/>
    <n v="0"/>
    <n v="0"/>
    <n v="0"/>
    <m/>
    <m/>
    <m/>
    <m/>
    <m/>
    <m/>
    <m/>
    <m/>
    <n v="0"/>
  </r>
  <r>
    <s v="MARISCAL RAMON CASTILLA"/>
    <s v="YAVARI"/>
    <x v="3"/>
    <s v="SALUD LORETO"/>
    <x v="3"/>
    <s v="ISLANDIA"/>
    <s v="C.S. I-3 "/>
    <n v="291"/>
    <x v="153"/>
    <n v="0"/>
    <n v="0"/>
    <n v="0"/>
    <n v="0"/>
    <n v="50"/>
    <m/>
    <m/>
    <m/>
    <m/>
    <m/>
    <m/>
    <m/>
    <m/>
    <n v="50"/>
    <n v="0"/>
    <n v="0"/>
    <n v="0"/>
    <n v="0"/>
    <m/>
    <m/>
    <m/>
    <m/>
    <m/>
    <m/>
    <m/>
    <m/>
    <n v="0"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88"/>
    <m/>
    <m/>
    <m/>
    <m/>
    <m/>
    <m/>
    <m/>
    <m/>
    <n v="88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C.S. I-4 "/>
    <n v="91"/>
    <x v="156"/>
    <n v="0"/>
    <n v="0"/>
    <n v="0"/>
    <n v="14"/>
    <n v="0"/>
    <m/>
    <m/>
    <m/>
    <m/>
    <m/>
    <m/>
    <m/>
    <m/>
    <n v="14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P.S. I-1"/>
    <n v="92"/>
    <x v="15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P.S. I-2"/>
    <n v="97"/>
    <x v="15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P.S. I-1"/>
    <n v="95"/>
    <x v="159"/>
    <n v="0"/>
    <n v="0"/>
    <n v="15"/>
    <n v="0"/>
    <n v="0"/>
    <m/>
    <m/>
    <m/>
    <m/>
    <m/>
    <m/>
    <m/>
    <m/>
    <n v="15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P.S. I-1"/>
    <n v="96"/>
    <x v="16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P.S. I-1"/>
    <n v="25590"/>
    <x v="16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P.S. I-2"/>
    <n v="93"/>
    <x v="16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P.S. I-1"/>
    <n v="94"/>
    <x v="16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P.S. I-1"/>
    <n v="7041"/>
    <x v="16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P.S. I-1"/>
    <n v="15306"/>
    <x v="165"/>
    <n v="0"/>
    <n v="0"/>
    <n v="104"/>
    <n v="0"/>
    <n v="0"/>
    <m/>
    <m/>
    <m/>
    <m/>
    <m/>
    <m/>
    <m/>
    <m/>
    <n v="104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P.S. I-1"/>
    <n v="26374"/>
    <x v="16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P.S. I-1"/>
    <n v="26611"/>
    <x v="16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PARINARI"/>
    <x v="5"/>
    <s v="LORETO - NAUTA"/>
    <x v="4"/>
    <s v="NAUTA"/>
    <s v="C.S. I-3 "/>
    <n v="98"/>
    <x v="16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PARINARI"/>
    <x v="5"/>
    <s v="LORETO - NAUTA"/>
    <x v="4"/>
    <s v="NAUTA"/>
    <s v="P.S. I-1"/>
    <n v="99"/>
    <x v="16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PARINARI"/>
    <x v="5"/>
    <s v="LORETO - NAUTA"/>
    <x v="4"/>
    <s v="NAUTA"/>
    <s v="P.S. I-1"/>
    <n v="100"/>
    <x v="17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PARINARI"/>
    <x v="5"/>
    <s v="LORETO - NAUTA"/>
    <x v="4"/>
    <s v="NAUTA"/>
    <s v="P.S. I-1"/>
    <n v="6728"/>
    <x v="17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C.S. I-3 "/>
    <n v="30800"/>
    <x v="17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PARINARI"/>
    <x v="5"/>
    <s v="LORETO - NAUTA"/>
    <x v="4"/>
    <s v="NAUTA"/>
    <s v="P.S. I-1"/>
    <n v="25007"/>
    <x v="17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ROMPETEROS"/>
    <x v="5"/>
    <s v="LORETO - NAUTA"/>
    <x v="4"/>
    <s v="VILLA TROMPETERO"/>
    <s v="C.S. I-3 "/>
    <n v="7459"/>
    <x v="177"/>
    <n v="0"/>
    <n v="0"/>
    <n v="0"/>
    <n v="60"/>
    <n v="0"/>
    <m/>
    <m/>
    <m/>
    <m/>
    <m/>
    <m/>
    <m/>
    <m/>
    <n v="60"/>
    <n v="0"/>
    <n v="0"/>
    <n v="12"/>
    <n v="0"/>
    <m/>
    <m/>
    <m/>
    <m/>
    <m/>
    <m/>
    <m/>
    <m/>
    <n v="12"/>
  </r>
  <r>
    <s v="LORETO"/>
    <s v="TROMPETEROS"/>
    <x v="5"/>
    <s v="LORETO - NAUTA"/>
    <x v="4"/>
    <s v="VILLA TROMPETERO"/>
    <s v="P.S. I-2 "/>
    <n v="106"/>
    <x v="178"/>
    <n v="0"/>
    <n v="0"/>
    <n v="57"/>
    <n v="0"/>
    <n v="0"/>
    <m/>
    <m/>
    <m/>
    <m/>
    <m/>
    <m/>
    <m/>
    <m/>
    <n v="57"/>
    <n v="0"/>
    <n v="0"/>
    <n v="0"/>
    <n v="0"/>
    <m/>
    <m/>
    <m/>
    <m/>
    <m/>
    <m/>
    <m/>
    <m/>
    <n v="0"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ROMPETEROS"/>
    <x v="5"/>
    <s v="LORETO - NAUTA"/>
    <x v="4"/>
    <s v="VILLA TROMPETERO"/>
    <s v="P.S. I-1"/>
    <n v="18739"/>
    <x v="184"/>
    <n v="0"/>
    <n v="0"/>
    <n v="0"/>
    <n v="59"/>
    <n v="0"/>
    <m/>
    <m/>
    <m/>
    <m/>
    <m/>
    <m/>
    <m/>
    <m/>
    <n v="59"/>
    <n v="0"/>
    <n v="0"/>
    <n v="8"/>
    <n v="0"/>
    <m/>
    <m/>
    <m/>
    <m/>
    <m/>
    <m/>
    <m/>
    <m/>
    <n v="8"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ROMPETEROS"/>
    <x v="5"/>
    <s v="LORETO - NAUTA"/>
    <x v="4"/>
    <s v="VILLA TROMPETERO"/>
    <s v="P.S. I-1"/>
    <n v="18741"/>
    <x v="186"/>
    <n v="0"/>
    <n v="0"/>
    <n v="7"/>
    <n v="0"/>
    <n v="0"/>
    <m/>
    <m/>
    <m/>
    <m/>
    <m/>
    <m/>
    <m/>
    <m/>
    <n v="7"/>
    <n v="0"/>
    <n v="0"/>
    <n v="0"/>
    <n v="0"/>
    <m/>
    <m/>
    <m/>
    <m/>
    <m/>
    <m/>
    <m/>
    <m/>
    <n v="0"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C.S. I-3 "/>
    <n v="109"/>
    <x v="18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1"/>
    <n v="112"/>
    <x v="18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1"/>
    <n v="110"/>
    <x v="19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C.S. I-3"/>
    <n v="111"/>
    <x v="19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1"/>
    <n v="6924"/>
    <x v="19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2 "/>
    <n v="31794"/>
    <x v="19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2 "/>
    <n v="288"/>
    <x v="19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2 "/>
    <n v="31394"/>
    <x v="19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MAYPUCO"/>
    <s v="P.S. I-1"/>
    <n v="30842"/>
    <x v="12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2 "/>
    <n v="25574"/>
    <x v="19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IGRE"/>
    <x v="5"/>
    <s v="LORETO - NAUTA"/>
    <x v="4"/>
    <s v="INTUTO"/>
    <s v="C.S. I-3 "/>
    <n v="101"/>
    <x v="19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IGRE"/>
    <x v="5"/>
    <s v="LORETO - NAUTA"/>
    <x v="4"/>
    <s v="INTUTO"/>
    <s v="P.S. I-1"/>
    <n v="102"/>
    <x v="19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IGRE"/>
    <x v="5"/>
    <s v="LORETO - NAUTA"/>
    <x v="4"/>
    <s v="INTUTO"/>
    <s v="C.S. I-3 "/>
    <n v="104"/>
    <x v="199"/>
    <n v="0"/>
    <n v="0"/>
    <n v="0"/>
    <n v="20"/>
    <n v="0"/>
    <m/>
    <m/>
    <m/>
    <m/>
    <m/>
    <m/>
    <m/>
    <m/>
    <n v="20"/>
    <n v="0"/>
    <n v="0"/>
    <n v="9"/>
    <n v="0"/>
    <m/>
    <m/>
    <m/>
    <m/>
    <m/>
    <m/>
    <m/>
    <m/>
    <n v="9"/>
  </r>
  <r>
    <s v="LORETO"/>
    <s v="TIGRE"/>
    <x v="5"/>
    <s v="LORETO - NAUTA"/>
    <x v="4"/>
    <s v="INTUTO"/>
    <s v="P.S. I-1"/>
    <n v="103"/>
    <x v="20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IGRE"/>
    <x v="5"/>
    <s v="LORETO - NAUTA"/>
    <x v="4"/>
    <s v="INTUTO"/>
    <s v="P.S. I-1"/>
    <n v="289"/>
    <x v="20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INTUTO"/>
    <s v="P.S. I-1"/>
    <n v="31817"/>
    <x v="20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IGRE"/>
    <x v="5"/>
    <s v="LORETO - NAUTA"/>
    <x v="4"/>
    <s v="INTUTO"/>
    <s v="P.S. I-1"/>
    <n v="14717"/>
    <x v="20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IGRE"/>
    <x v="5"/>
    <s v="LORETO - NAUTA"/>
    <x v="4"/>
    <s v="INTUTO"/>
    <s v="P.S. I-1"/>
    <n v="18573"/>
    <x v="20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IGRE"/>
    <x v="5"/>
    <s v="LORETO - NAUTA"/>
    <x v="4"/>
    <s v="INTUTO"/>
    <s v="P.S. I-1"/>
    <n v="26116"/>
    <x v="20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IGRE"/>
    <x v="5"/>
    <s v="LORETO - NAUTA"/>
    <x v="4"/>
    <s v="INTUTO"/>
    <s v="P.S. I-1"/>
    <n v="26631"/>
    <x v="20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TIGRE"/>
    <x v="5"/>
    <s v="LORETO - NAUTA"/>
    <x v="4"/>
    <s v="INTUTO"/>
    <s v="P.S. I-1"/>
    <n v="26839"/>
    <x v="20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C.S. I-4"/>
    <n v="161"/>
    <x v="23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177"/>
    <x v="23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178"/>
    <x v="24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179"/>
    <x v="24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183"/>
    <x v="24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184"/>
    <x v="24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6764"/>
    <x v="24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297"/>
    <x v="24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6964"/>
    <x v="24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C.S. I-3"/>
    <n v="182"/>
    <x v="24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296"/>
    <x v="249"/>
    <n v="0"/>
    <n v="0"/>
    <n v="0"/>
    <n v="3"/>
    <n v="0"/>
    <m/>
    <m/>
    <m/>
    <m/>
    <m/>
    <m/>
    <m/>
    <m/>
    <n v="3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180"/>
    <x v="250"/>
    <n v="0"/>
    <n v="0"/>
    <n v="0"/>
    <n v="7"/>
    <n v="0"/>
    <m/>
    <m/>
    <m/>
    <m/>
    <m/>
    <m/>
    <m/>
    <m/>
    <n v="7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2 "/>
    <n v="181"/>
    <x v="25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PADRE MARQUEZ"/>
    <x v="4"/>
    <s v="UCAYALI-CONTAMANA"/>
    <x v="5"/>
    <s v="PADRE MARQUEZ"/>
    <s v="P.S. I-1"/>
    <n v="172"/>
    <x v="254"/>
    <n v="0"/>
    <n v="0"/>
    <n v="0"/>
    <n v="17"/>
    <n v="0"/>
    <m/>
    <m/>
    <m/>
    <m/>
    <m/>
    <m/>
    <m/>
    <m/>
    <n v="17"/>
    <n v="0"/>
    <n v="0"/>
    <n v="0"/>
    <n v="0"/>
    <m/>
    <m/>
    <m/>
    <m/>
    <m/>
    <m/>
    <m/>
    <m/>
    <n v="0"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PADRE MARQUEZ"/>
    <x v="4"/>
    <s v="UCAYALI-CONTAMANA"/>
    <x v="5"/>
    <s v="PADRE MARQUEZ"/>
    <s v="P.S. I-1"/>
    <n v="173"/>
    <x v="256"/>
    <n v="0"/>
    <n v="0"/>
    <n v="0"/>
    <n v="31"/>
    <n v="0"/>
    <m/>
    <m/>
    <m/>
    <m/>
    <m/>
    <m/>
    <m/>
    <m/>
    <n v="31"/>
    <n v="0"/>
    <n v="0"/>
    <n v="0"/>
    <n v="0"/>
    <m/>
    <m/>
    <m/>
    <m/>
    <m/>
    <m/>
    <m/>
    <m/>
    <n v="0"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PADRE MARQUEZ"/>
    <x v="4"/>
    <s v="UCAYALI-CONTAMANA"/>
    <x v="5"/>
    <s v="PADRE MARQUEZ"/>
    <s v="P.S. I-1"/>
    <n v="7035"/>
    <x v="259"/>
    <n v="0"/>
    <n v="0"/>
    <n v="0"/>
    <n v="12"/>
    <n v="0"/>
    <m/>
    <m/>
    <m/>
    <m/>
    <m/>
    <m/>
    <m/>
    <m/>
    <n v="12"/>
    <n v="0"/>
    <n v="0"/>
    <n v="0"/>
    <n v="0"/>
    <m/>
    <m/>
    <m/>
    <m/>
    <m/>
    <m/>
    <m/>
    <m/>
    <n v="0"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REQUENA"/>
    <x v="3"/>
    <s v="SALUD LORETO"/>
    <x v="6"/>
    <s v="REQUENA"/>
    <s v="C.S. I-4"/>
    <n v="150"/>
    <x v="26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REQUENA"/>
    <x v="3"/>
    <s v="SALUD LORETO"/>
    <x v="6"/>
    <s v="REQUENA"/>
    <s v="P.S. I-1"/>
    <n v="151"/>
    <x v="26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REQUENA"/>
    <x v="3"/>
    <s v="SALUD LORETO"/>
    <x v="6"/>
    <s v="REQUENA"/>
    <s v="P.S. I-1"/>
    <n v="152"/>
    <x v="26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REQUENA"/>
    <x v="3"/>
    <s v="SALUD LORETO"/>
    <x v="6"/>
    <s v="REQUENA"/>
    <s v="P.S. I-1"/>
    <n v="293"/>
    <x v="26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JENARO HERRERA"/>
    <x v="3"/>
    <s v="SALUD LORETO"/>
    <x v="6"/>
    <s v="REQUENA"/>
    <s v="C.S. I-3"/>
    <n v="136"/>
    <x v="26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SAQUENA"/>
    <x v="3"/>
    <s v="SALUD LORETO"/>
    <x v="6"/>
    <s v="REQUENA"/>
    <s v="P.S. I-1"/>
    <n v="153"/>
    <x v="26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SAQUENA"/>
    <x v="3"/>
    <s v="SALUD LORETO"/>
    <x v="6"/>
    <s v="REQUENA"/>
    <s v="P.S. I-1"/>
    <n v="154"/>
    <x v="26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SAQUENA"/>
    <x v="3"/>
    <s v="SALUD LORETO"/>
    <x v="6"/>
    <s v="REQUENA"/>
    <s v="P.S. I-2 "/>
    <n v="155"/>
    <x v="26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SAQUENA"/>
    <x v="3"/>
    <s v="SALUD LORETO"/>
    <x v="6"/>
    <s v="REQUENA"/>
    <s v="P.S. I-1"/>
    <n v="156"/>
    <x v="26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MAQUIA"/>
    <x v="3"/>
    <s v="SALUD LORETO"/>
    <x v="6"/>
    <s v="REQUENA"/>
    <s v="C.S. I-3"/>
    <n v="137"/>
    <x v="27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MAQUIA"/>
    <x v="3"/>
    <s v="SALUD LORETO"/>
    <x v="6"/>
    <s v="REQUENA"/>
    <s v="P.S. I-1"/>
    <n v="139"/>
    <x v="27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MAQUIA"/>
    <x v="3"/>
    <s v="SALUD LORETO"/>
    <x v="6"/>
    <s v="REQUENA"/>
    <s v="P.S. I-1"/>
    <n v="140"/>
    <x v="27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MAQUIA"/>
    <x v="3"/>
    <s v="SALUD LORETO"/>
    <x v="6"/>
    <s v="REQUENA"/>
    <s v="P.S. I-1"/>
    <n v="141"/>
    <x v="27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MAQUIA"/>
    <x v="3"/>
    <s v="SALUD LORETO"/>
    <x v="6"/>
    <s v="REQUENA"/>
    <s v="P.S. I-1"/>
    <n v="6690"/>
    <x v="27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MAQUIA"/>
    <x v="3"/>
    <s v="SALUD LORETO"/>
    <x v="6"/>
    <s v="REQUENA"/>
    <s v="P.S. I-1"/>
    <n v="138"/>
    <x v="27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ALTO TAPICHE"/>
    <x v="3"/>
    <s v="SALUD LORETO"/>
    <x v="6"/>
    <s v="REQUENA"/>
    <s v="P.S. I-2 "/>
    <n v="129"/>
    <x v="27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TAPICHE"/>
    <x v="3"/>
    <s v="SALUD LORETO"/>
    <x v="6"/>
    <s v="REQUENA"/>
    <s v="P.S. I-1"/>
    <n v="159"/>
    <x v="27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ALTO TAPICHE"/>
    <x v="3"/>
    <s v="SALUD LORETO"/>
    <x v="6"/>
    <s v="REQUENA"/>
    <s v="P.S. I-1"/>
    <n v="130"/>
    <x v="27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ALTO TAPICHE"/>
    <x v="3"/>
    <s v="SALUD LORETO"/>
    <x v="6"/>
    <s v="REQUENA"/>
    <s v="P.S. I-1"/>
    <n v="131"/>
    <x v="27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SOPLIN"/>
    <x v="3"/>
    <s v="SALUD LORETO"/>
    <x v="6"/>
    <s v="REQUENA"/>
    <s v="P.S. I-1"/>
    <n v="157"/>
    <x v="28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SOPLIN"/>
    <x v="3"/>
    <s v="SALUD LORETO"/>
    <x v="6"/>
    <s v="REQUENA"/>
    <s v="P.S. I-1"/>
    <n v="158"/>
    <x v="28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PUINAHUA"/>
    <x v="3"/>
    <s v="SALUD LORETO"/>
    <x v="6"/>
    <s v="BRETAÑA"/>
    <s v="C.S. I-3"/>
    <n v="146"/>
    <x v="282"/>
    <n v="0"/>
    <n v="298"/>
    <n v="112"/>
    <n v="96"/>
    <n v="4"/>
    <m/>
    <m/>
    <m/>
    <m/>
    <m/>
    <m/>
    <m/>
    <m/>
    <n v="510"/>
    <n v="0"/>
    <n v="0"/>
    <n v="0"/>
    <n v="0"/>
    <m/>
    <m/>
    <m/>
    <m/>
    <m/>
    <m/>
    <m/>
    <m/>
    <n v="0"/>
  </r>
  <r>
    <s v="REQUENA"/>
    <s v="PUINAHUA"/>
    <x v="3"/>
    <s v="SALUD LORETO"/>
    <x v="6"/>
    <s v="BRETAÑA"/>
    <s v="P.S. I-1"/>
    <n v="147"/>
    <x v="283"/>
    <n v="0"/>
    <n v="59"/>
    <n v="20"/>
    <n v="35"/>
    <n v="2"/>
    <m/>
    <m/>
    <m/>
    <m/>
    <m/>
    <m/>
    <m/>
    <m/>
    <n v="116"/>
    <n v="0"/>
    <n v="0"/>
    <n v="0"/>
    <n v="0"/>
    <m/>
    <m/>
    <m/>
    <m/>
    <m/>
    <m/>
    <m/>
    <m/>
    <n v="0"/>
  </r>
  <r>
    <s v="REQUENA"/>
    <s v="PUINAHUA"/>
    <x v="3"/>
    <s v="SALUD LORETO"/>
    <x v="6"/>
    <s v="BRETAÑA"/>
    <s v="P.S. I-1"/>
    <n v="149"/>
    <x v="284"/>
    <n v="0"/>
    <n v="123"/>
    <n v="35"/>
    <n v="24"/>
    <n v="0"/>
    <m/>
    <m/>
    <m/>
    <m/>
    <m/>
    <m/>
    <m/>
    <m/>
    <n v="182"/>
    <n v="0"/>
    <n v="0"/>
    <n v="0"/>
    <n v="0"/>
    <m/>
    <m/>
    <m/>
    <m/>
    <m/>
    <m/>
    <m/>
    <m/>
    <n v="0"/>
  </r>
  <r>
    <s v="REQUENA"/>
    <s v="PUINAHUA"/>
    <x v="3"/>
    <s v="SALUD LORETO"/>
    <x v="6"/>
    <s v="BRETAÑA"/>
    <s v="P.S. I-1"/>
    <n v="148"/>
    <x v="221"/>
    <n v="0"/>
    <n v="20"/>
    <n v="12"/>
    <n v="2"/>
    <n v="0"/>
    <m/>
    <m/>
    <m/>
    <m/>
    <m/>
    <m/>
    <m/>
    <m/>
    <n v="34"/>
    <n v="0"/>
    <n v="0"/>
    <n v="0"/>
    <n v="0"/>
    <m/>
    <m/>
    <m/>
    <m/>
    <m/>
    <m/>
    <m/>
    <m/>
    <n v="0"/>
  </r>
  <r>
    <s v="REQUENA"/>
    <s v="MAQUIA"/>
    <x v="3"/>
    <s v="SALUD LORETO"/>
    <x v="6"/>
    <s v="BRETAÑA"/>
    <s v="P.S. I-1"/>
    <n v="145"/>
    <x v="285"/>
    <n v="0"/>
    <n v="27"/>
    <n v="12"/>
    <n v="19"/>
    <n v="0"/>
    <m/>
    <m/>
    <m/>
    <m/>
    <m/>
    <m/>
    <m/>
    <m/>
    <n v="58"/>
    <n v="0"/>
    <n v="0"/>
    <n v="0"/>
    <n v="0"/>
    <m/>
    <m/>
    <m/>
    <m/>
    <m/>
    <m/>
    <m/>
    <m/>
    <n v="0"/>
  </r>
  <r>
    <s v="REQUENA"/>
    <s v="MAQUIA"/>
    <x v="3"/>
    <s v="SALUD LORETO"/>
    <x v="6"/>
    <s v="BRETAÑA"/>
    <s v="P.S. I-1"/>
    <n v="142"/>
    <x v="286"/>
    <n v="0"/>
    <n v="3"/>
    <n v="25"/>
    <n v="8"/>
    <n v="0"/>
    <m/>
    <m/>
    <m/>
    <m/>
    <m/>
    <m/>
    <m/>
    <m/>
    <n v="36"/>
    <n v="0"/>
    <n v="0"/>
    <n v="0"/>
    <n v="0"/>
    <m/>
    <m/>
    <m/>
    <m/>
    <m/>
    <m/>
    <m/>
    <m/>
    <n v="0"/>
  </r>
  <r>
    <s v="REQUENA"/>
    <s v="MAQUIA"/>
    <x v="3"/>
    <s v="SALUD LORETO"/>
    <x v="6"/>
    <s v="BRETAÑA"/>
    <s v="P.S. I-1"/>
    <n v="144"/>
    <x v="287"/>
    <n v="0"/>
    <n v="61"/>
    <n v="23"/>
    <n v="9"/>
    <n v="0"/>
    <m/>
    <m/>
    <m/>
    <m/>
    <m/>
    <m/>
    <m/>
    <m/>
    <n v="93"/>
    <n v="0"/>
    <n v="0"/>
    <n v="0"/>
    <n v="0"/>
    <m/>
    <m/>
    <m/>
    <m/>
    <m/>
    <m/>
    <m/>
    <m/>
    <n v="0"/>
  </r>
  <r>
    <s v="REQUENA"/>
    <s v="MAQUIA"/>
    <x v="3"/>
    <s v="SALUD LORETO"/>
    <x v="6"/>
    <s v="BRETAÑA"/>
    <s v="P.S. I-1"/>
    <n v="143"/>
    <x v="288"/>
    <n v="0"/>
    <n v="57"/>
    <n v="7"/>
    <n v="9"/>
    <n v="0"/>
    <m/>
    <m/>
    <m/>
    <m/>
    <m/>
    <m/>
    <m/>
    <m/>
    <n v="73"/>
    <n v="0"/>
    <n v="0"/>
    <n v="0"/>
    <n v="0"/>
    <m/>
    <m/>
    <m/>
    <m/>
    <m/>
    <m/>
    <m/>
    <m/>
    <n v="0"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C.S. I-3"/>
    <n v="211"/>
    <x v="29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C.S. I-3"/>
    <n v="228"/>
    <x v="311"/>
    <n v="0"/>
    <n v="2"/>
    <n v="0"/>
    <n v="0"/>
    <n v="0"/>
    <m/>
    <m/>
    <m/>
    <m/>
    <m/>
    <m/>
    <m/>
    <m/>
    <n v="2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3 "/>
    <n v="7326"/>
    <x v="31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YURIMAGUAS"/>
    <s v="P.S. I-1"/>
    <n v="10259"/>
    <x v="32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C.S. I-3"/>
    <n v="224"/>
    <x v="324"/>
    <n v="0"/>
    <n v="1"/>
    <n v="0"/>
    <n v="0"/>
    <n v="0"/>
    <m/>
    <m/>
    <m/>
    <m/>
    <m/>
    <m/>
    <m/>
    <m/>
    <n v="1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C.S. I-4"/>
    <n v="212"/>
    <x v="329"/>
    <n v="0"/>
    <n v="0"/>
    <n v="15"/>
    <n v="0"/>
    <n v="0"/>
    <m/>
    <m/>
    <m/>
    <m/>
    <m/>
    <m/>
    <m/>
    <m/>
    <n v="15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JEBEROS"/>
    <x v="6"/>
    <s v="YURIMAGUAS"/>
    <x v="7"/>
    <s v="JEBEROS"/>
    <s v="P.S. I-1"/>
    <n v="25338"/>
    <x v="337"/>
    <n v="0"/>
    <n v="3"/>
    <n v="2"/>
    <n v="0"/>
    <n v="0"/>
    <m/>
    <m/>
    <m/>
    <m/>
    <m/>
    <m/>
    <m/>
    <m/>
    <n v="5"/>
    <n v="0"/>
    <n v="1"/>
    <n v="0"/>
    <n v="0"/>
    <m/>
    <m/>
    <m/>
    <m/>
    <m/>
    <m/>
    <m/>
    <m/>
    <n v="1"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C.S. I-4"/>
    <n v="187"/>
    <x v="35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C.S. I-3"/>
    <n v="186"/>
    <x v="357"/>
    <n v="0"/>
    <n v="79"/>
    <n v="105"/>
    <n v="60"/>
    <n v="2"/>
    <m/>
    <m/>
    <m/>
    <m/>
    <m/>
    <m/>
    <m/>
    <m/>
    <n v="246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11687"/>
    <x v="358"/>
    <n v="0"/>
    <n v="18"/>
    <n v="1"/>
    <n v="4"/>
    <n v="0"/>
    <m/>
    <m/>
    <m/>
    <m/>
    <m/>
    <m/>
    <m/>
    <m/>
    <n v="23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188"/>
    <x v="359"/>
    <n v="0"/>
    <n v="0"/>
    <n v="0"/>
    <n v="1"/>
    <n v="0"/>
    <m/>
    <m/>
    <m/>
    <m/>
    <m/>
    <m/>
    <m/>
    <m/>
    <n v="1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189"/>
    <x v="360"/>
    <n v="0"/>
    <n v="16"/>
    <n v="5"/>
    <n v="18"/>
    <n v="0"/>
    <m/>
    <m/>
    <m/>
    <m/>
    <m/>
    <m/>
    <m/>
    <m/>
    <n v="39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302"/>
    <x v="36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304"/>
    <x v="362"/>
    <n v="0"/>
    <n v="5"/>
    <n v="11"/>
    <n v="11"/>
    <n v="0"/>
    <m/>
    <m/>
    <m/>
    <m/>
    <m/>
    <m/>
    <m/>
    <m/>
    <n v="27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190"/>
    <x v="36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7413"/>
    <x v="364"/>
    <n v="0"/>
    <n v="0"/>
    <n v="19"/>
    <n v="0"/>
    <n v="0"/>
    <m/>
    <m/>
    <m/>
    <m/>
    <m/>
    <m/>
    <m/>
    <m/>
    <n v="19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7462"/>
    <x v="36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9729"/>
    <x v="366"/>
    <n v="0"/>
    <n v="1"/>
    <n v="0"/>
    <n v="0"/>
    <n v="0"/>
    <m/>
    <m/>
    <m/>
    <m/>
    <m/>
    <m/>
    <m/>
    <m/>
    <n v="1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17571"/>
    <x v="367"/>
    <n v="0"/>
    <n v="19"/>
    <n v="30"/>
    <n v="0"/>
    <n v="0"/>
    <m/>
    <m/>
    <m/>
    <m/>
    <m/>
    <m/>
    <m/>
    <m/>
    <n v="49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17572"/>
    <x v="368"/>
    <n v="0"/>
    <n v="22"/>
    <n v="0"/>
    <n v="0"/>
    <n v="0"/>
    <m/>
    <m/>
    <m/>
    <m/>
    <m/>
    <m/>
    <m/>
    <m/>
    <n v="22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17569"/>
    <x v="369"/>
    <n v="0"/>
    <n v="50"/>
    <n v="8"/>
    <n v="8"/>
    <n v="0"/>
    <m/>
    <m/>
    <m/>
    <m/>
    <m/>
    <m/>
    <m/>
    <m/>
    <n v="66"/>
    <n v="0"/>
    <n v="0"/>
    <n v="0"/>
    <n v="0"/>
    <m/>
    <m/>
    <m/>
    <m/>
    <m/>
    <m/>
    <m/>
    <m/>
    <n v="0"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C.S. I-4"/>
    <n v="193"/>
    <x v="380"/>
    <n v="0"/>
    <n v="0"/>
    <n v="136"/>
    <n v="0"/>
    <n v="6"/>
    <m/>
    <m/>
    <m/>
    <m/>
    <m/>
    <m/>
    <m/>
    <m/>
    <n v="142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P.S. I-1"/>
    <n v="194"/>
    <x v="38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P.S. I-1"/>
    <n v="196"/>
    <x v="38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P.S. I-1"/>
    <n v="197"/>
    <x v="383"/>
    <n v="0"/>
    <n v="0"/>
    <n v="23"/>
    <n v="20"/>
    <n v="0"/>
    <m/>
    <m/>
    <m/>
    <m/>
    <m/>
    <m/>
    <m/>
    <m/>
    <n v="43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P.S. I-1"/>
    <n v="199"/>
    <x v="384"/>
    <n v="0"/>
    <n v="0"/>
    <n v="0"/>
    <n v="7"/>
    <n v="0"/>
    <m/>
    <m/>
    <m/>
    <m/>
    <m/>
    <m/>
    <m/>
    <m/>
    <n v="7"/>
    <n v="0"/>
    <n v="0"/>
    <n v="2"/>
    <n v="0"/>
    <m/>
    <m/>
    <m/>
    <m/>
    <m/>
    <m/>
    <m/>
    <m/>
    <n v="2"/>
  </r>
  <r>
    <s v="ALTO AMAZONAS"/>
    <s v="LAGUNAS"/>
    <x v="6"/>
    <s v="YURIMAGUAS"/>
    <x v="7"/>
    <s v="LAGUNAS"/>
    <s v="P.S. I-1"/>
    <n v="200"/>
    <x v="385"/>
    <n v="0"/>
    <n v="0"/>
    <n v="0"/>
    <n v="24"/>
    <n v="0"/>
    <m/>
    <m/>
    <m/>
    <m/>
    <m/>
    <m/>
    <m/>
    <m/>
    <n v="24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P.S. I-1"/>
    <n v="201"/>
    <x v="386"/>
    <n v="0"/>
    <n v="34"/>
    <n v="9"/>
    <n v="10"/>
    <n v="0"/>
    <m/>
    <m/>
    <m/>
    <m/>
    <m/>
    <m/>
    <m/>
    <m/>
    <n v="53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P.S. I-1"/>
    <n v="195"/>
    <x v="38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P.S. I-1"/>
    <n v="16641"/>
    <x v="388"/>
    <n v="0"/>
    <n v="0"/>
    <n v="0"/>
    <n v="23"/>
    <n v="0"/>
    <m/>
    <m/>
    <m/>
    <m/>
    <m/>
    <m/>
    <m/>
    <m/>
    <n v="23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P.S. I-1"/>
    <n v="16651"/>
    <x v="389"/>
    <n v="0"/>
    <n v="0"/>
    <n v="0"/>
    <n v="95"/>
    <n v="0"/>
    <m/>
    <m/>
    <m/>
    <m/>
    <m/>
    <m/>
    <m/>
    <m/>
    <n v="95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P.S. I-1"/>
    <n v="25346"/>
    <x v="390"/>
    <n v="0"/>
    <n v="0"/>
    <n v="0"/>
    <n v="42"/>
    <n v="0"/>
    <m/>
    <m/>
    <m/>
    <m/>
    <m/>
    <m/>
    <m/>
    <m/>
    <n v="42"/>
    <n v="0"/>
    <n v="0"/>
    <n v="0"/>
    <n v="0"/>
    <m/>
    <m/>
    <m/>
    <m/>
    <m/>
    <m/>
    <m/>
    <m/>
    <n v="0"/>
  </r>
  <r>
    <s v="ALTO AMAZONAS"/>
    <s v="JEBEROS"/>
    <x v="6"/>
    <s v="YURIMAGUAS"/>
    <x v="7"/>
    <s v="JEBEROS"/>
    <s v="C.S. I-3 "/>
    <n v="191"/>
    <x v="391"/>
    <n v="0"/>
    <n v="10"/>
    <n v="0"/>
    <n v="21"/>
    <n v="2"/>
    <m/>
    <m/>
    <m/>
    <m/>
    <m/>
    <m/>
    <m/>
    <m/>
    <n v="33"/>
    <n v="2"/>
    <n v="1"/>
    <n v="2"/>
    <n v="0"/>
    <m/>
    <m/>
    <m/>
    <m/>
    <m/>
    <m/>
    <m/>
    <m/>
    <n v="5"/>
  </r>
  <r>
    <s v="ALTO AMAZONAS"/>
    <s v="JEBEROS"/>
    <x v="6"/>
    <s v="YURIMAGUAS"/>
    <x v="7"/>
    <s v="JEBEROS"/>
    <s v="P.S. I-1"/>
    <n v="192"/>
    <x v="392"/>
    <n v="0"/>
    <n v="15"/>
    <n v="1"/>
    <n v="0"/>
    <n v="0"/>
    <m/>
    <m/>
    <m/>
    <m/>
    <m/>
    <m/>
    <m/>
    <m/>
    <n v="16"/>
    <n v="1"/>
    <n v="1"/>
    <n v="2"/>
    <n v="0"/>
    <m/>
    <m/>
    <m/>
    <m/>
    <m/>
    <m/>
    <m/>
    <m/>
    <n v="4"/>
  </r>
  <r>
    <s v="ALTO AMAZONAS"/>
    <s v="JEBEROS"/>
    <x v="6"/>
    <s v="YURIMAGUAS"/>
    <x v="7"/>
    <s v="JEBEROS"/>
    <s v="P.S. I-1"/>
    <n v="16653"/>
    <x v="393"/>
    <n v="0"/>
    <n v="1"/>
    <n v="0"/>
    <n v="0"/>
    <n v="0"/>
    <m/>
    <m/>
    <m/>
    <m/>
    <m/>
    <m/>
    <m/>
    <m/>
    <n v="1"/>
    <n v="1"/>
    <n v="0"/>
    <n v="0"/>
    <n v="0"/>
    <m/>
    <m/>
    <m/>
    <m/>
    <m/>
    <m/>
    <m/>
    <m/>
    <n v="1"/>
  </r>
  <r>
    <s v="ALTO AMAZONAS"/>
    <s v="JEBEROS"/>
    <x v="6"/>
    <s v="YURIMAGUAS"/>
    <x v="7"/>
    <s v="JEBEROS"/>
    <s v="P.S. I-1"/>
    <n v="26774"/>
    <x v="394"/>
    <n v="0"/>
    <n v="0"/>
    <n v="2"/>
    <n v="0"/>
    <n v="0"/>
    <m/>
    <m/>
    <m/>
    <m/>
    <m/>
    <m/>
    <m/>
    <m/>
    <n v="2"/>
    <n v="1"/>
    <n v="1"/>
    <n v="0"/>
    <n v="0"/>
    <m/>
    <m/>
    <m/>
    <m/>
    <m/>
    <m/>
    <m/>
    <m/>
    <n v="2"/>
  </r>
  <r>
    <s v="ALTO AMAZONAS"/>
    <s v="JEBEROS"/>
    <x v="6"/>
    <s v="YURIMAGUAS"/>
    <x v="7"/>
    <s v="JEBEROS"/>
    <s v="P.S. I-1"/>
    <n v="25343"/>
    <x v="395"/>
    <n v="0"/>
    <n v="6"/>
    <n v="11"/>
    <n v="3"/>
    <n v="0"/>
    <m/>
    <m/>
    <m/>
    <m/>
    <m/>
    <m/>
    <m/>
    <m/>
    <n v="20"/>
    <n v="1"/>
    <n v="7"/>
    <n v="3"/>
    <n v="0"/>
    <m/>
    <m/>
    <m/>
    <m/>
    <m/>
    <m/>
    <m/>
    <m/>
    <n v="11"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P.S. I-2 "/>
    <n v="249"/>
    <x v="39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P.S. I-2 "/>
    <n v="250"/>
    <x v="40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9"/>
    <m/>
    <m/>
    <m/>
    <m/>
    <m/>
    <m/>
    <m/>
    <m/>
    <n v="9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P.S. I-1"/>
    <n v="6688"/>
    <x v="40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ANSERICHE"/>
    <x v="7"/>
    <s v="DATEM DEL MARAÑON"/>
    <x v="8"/>
    <s v="MANSERICHE"/>
    <s v="P.S. I-1"/>
    <n v="26287"/>
    <x v="40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P.S. I-2"/>
    <n v="267"/>
    <x v="430"/>
    <n v="0"/>
    <n v="11"/>
    <n v="40"/>
    <n v="2"/>
    <n v="0"/>
    <m/>
    <m/>
    <m/>
    <m/>
    <m/>
    <m/>
    <m/>
    <m/>
    <n v="53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P.S. I-1"/>
    <n v="269"/>
    <x v="432"/>
    <n v="0"/>
    <n v="0"/>
    <n v="0"/>
    <n v="4"/>
    <n v="2"/>
    <m/>
    <m/>
    <m/>
    <m/>
    <m/>
    <m/>
    <m/>
    <m/>
    <n v="6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P.S. I-1"/>
    <n v="15140"/>
    <x v="433"/>
    <n v="0"/>
    <n v="0"/>
    <n v="37"/>
    <n v="17"/>
    <n v="0"/>
    <m/>
    <m/>
    <m/>
    <m/>
    <m/>
    <m/>
    <m/>
    <m/>
    <n v="54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ANDOAS"/>
    <x v="7"/>
    <s v="DATEM DEL MARAÑON"/>
    <x v="8"/>
    <s v="ANDOAS"/>
    <s v="P.S. I-2"/>
    <n v="260"/>
    <x v="438"/>
    <n v="0"/>
    <n v="0"/>
    <n v="0"/>
    <n v="91"/>
    <n v="0"/>
    <m/>
    <m/>
    <m/>
    <m/>
    <m/>
    <m/>
    <m/>
    <m/>
    <n v="91"/>
    <n v="0"/>
    <n v="0"/>
    <n v="17"/>
    <n v="0"/>
    <m/>
    <m/>
    <m/>
    <m/>
    <m/>
    <m/>
    <m/>
    <m/>
    <n v="17"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ANDOAS"/>
    <x v="7"/>
    <s v="DATEM DEL MARAÑON"/>
    <x v="8"/>
    <s v="ANDOAS"/>
    <s v="C.S. I-4"/>
    <n v="258"/>
    <x v="441"/>
    <n v="0"/>
    <n v="0"/>
    <n v="142"/>
    <n v="277"/>
    <n v="0"/>
    <m/>
    <m/>
    <m/>
    <m/>
    <m/>
    <m/>
    <m/>
    <m/>
    <n v="419"/>
    <n v="0"/>
    <n v="0"/>
    <n v="20"/>
    <n v="0"/>
    <m/>
    <m/>
    <m/>
    <m/>
    <m/>
    <m/>
    <m/>
    <m/>
    <n v="20"/>
  </r>
  <r>
    <s v="DATEM DEL MARAÑON"/>
    <s v="ANDOAS"/>
    <x v="7"/>
    <s v="DATEM DEL MARAÑON"/>
    <x v="8"/>
    <s v="ANDOAS"/>
    <s v="P.S. I-1"/>
    <n v="259"/>
    <x v="442"/>
    <n v="0"/>
    <n v="0"/>
    <n v="0"/>
    <n v="281"/>
    <n v="127"/>
    <m/>
    <m/>
    <m/>
    <m/>
    <m/>
    <m/>
    <m/>
    <m/>
    <n v="408"/>
    <n v="0"/>
    <n v="0"/>
    <n v="0"/>
    <n v="0"/>
    <m/>
    <m/>
    <m/>
    <m/>
    <m/>
    <m/>
    <m/>
    <m/>
    <n v="0"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ANDOAS"/>
    <x v="7"/>
    <s v="DATEM DEL MARAÑON"/>
    <x v="8"/>
    <s v="ANDOAS"/>
    <s v="P.S. I-1"/>
    <n v="263"/>
    <x v="44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ANDOAS"/>
    <x v="7"/>
    <s v="DATEM DEL MARAÑON"/>
    <x v="8"/>
    <s v="ANDOAS"/>
    <s v="P.S. I-2 "/>
    <n v="264"/>
    <x v="44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ORONA"/>
    <x v="7"/>
    <s v="DATEM DEL MARAÑON"/>
    <x v="8"/>
    <s v="MORONA"/>
    <s v="P.S. I-2 "/>
    <n v="251"/>
    <x v="447"/>
    <n v="0"/>
    <n v="0"/>
    <n v="0"/>
    <n v="0"/>
    <n v="27"/>
    <m/>
    <m/>
    <m/>
    <m/>
    <m/>
    <m/>
    <m/>
    <m/>
    <n v="27"/>
    <n v="0"/>
    <n v="0"/>
    <n v="0"/>
    <n v="19"/>
    <m/>
    <m/>
    <m/>
    <m/>
    <m/>
    <m/>
    <m/>
    <m/>
    <n v="19"/>
  </r>
  <r>
    <s v="DATEM DEL MARAÑON"/>
    <s v="MORONA"/>
    <x v="7"/>
    <s v="DATEM DEL MARAÑON"/>
    <x v="8"/>
    <s v="MORONA"/>
    <s v="P.S. I-1"/>
    <n v="252"/>
    <x v="448"/>
    <n v="0"/>
    <n v="0"/>
    <n v="0"/>
    <n v="7"/>
    <n v="6"/>
    <m/>
    <m/>
    <m/>
    <m/>
    <m/>
    <m/>
    <m/>
    <m/>
    <n v="13"/>
    <n v="0"/>
    <n v="0"/>
    <n v="22"/>
    <n v="4"/>
    <m/>
    <m/>
    <m/>
    <m/>
    <m/>
    <m/>
    <m/>
    <m/>
    <n v="26"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ORONA"/>
    <x v="7"/>
    <s v="DATEM DEL MARAÑON"/>
    <x v="8"/>
    <s v="MORONA"/>
    <s v="P.S. I-1"/>
    <n v="254"/>
    <x v="450"/>
    <n v="0"/>
    <n v="0"/>
    <n v="0"/>
    <n v="11"/>
    <n v="0"/>
    <m/>
    <m/>
    <m/>
    <m/>
    <m/>
    <m/>
    <m/>
    <m/>
    <n v="11"/>
    <n v="0"/>
    <n v="0"/>
    <n v="17"/>
    <n v="0"/>
    <m/>
    <m/>
    <m/>
    <m/>
    <m/>
    <m/>
    <m/>
    <m/>
    <n v="17"/>
  </r>
  <r>
    <s v="DATEM DEL MARAÑON"/>
    <s v="MORONA"/>
    <x v="7"/>
    <s v="DATEM DEL MARAÑON"/>
    <x v="8"/>
    <s v="MORONA"/>
    <s v="P.S. I-1"/>
    <n v="255"/>
    <x v="451"/>
    <n v="0"/>
    <n v="0"/>
    <n v="0"/>
    <n v="40"/>
    <n v="0"/>
    <m/>
    <m/>
    <m/>
    <m/>
    <m/>
    <m/>
    <m/>
    <m/>
    <n v="40"/>
    <n v="0"/>
    <n v="0"/>
    <n v="34"/>
    <n v="0"/>
    <m/>
    <m/>
    <m/>
    <m/>
    <m/>
    <m/>
    <m/>
    <m/>
    <n v="34"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ORONA"/>
    <x v="7"/>
    <s v="DATEM DEL MARAÑON"/>
    <x v="8"/>
    <s v="MORONA"/>
    <s v="P.S. I-1"/>
    <n v="257"/>
    <x v="453"/>
    <n v="0"/>
    <n v="0"/>
    <n v="0"/>
    <n v="29"/>
    <n v="0"/>
    <m/>
    <m/>
    <m/>
    <m/>
    <m/>
    <m/>
    <m/>
    <m/>
    <n v="29"/>
    <n v="0"/>
    <n v="0"/>
    <n v="15"/>
    <n v="0"/>
    <m/>
    <m/>
    <m/>
    <m/>
    <m/>
    <m/>
    <m/>
    <m/>
    <n v="15"/>
  </r>
  <r>
    <s v="DATEM DEL MARAÑON"/>
    <s v="MORONA"/>
    <x v="7"/>
    <s v="DATEM DEL MARAÑON"/>
    <x v="8"/>
    <s v="MORONA"/>
    <s v="P.S. I-1"/>
    <n v="11691"/>
    <x v="454"/>
    <n v="0"/>
    <n v="0"/>
    <n v="0"/>
    <n v="28"/>
    <n v="0"/>
    <m/>
    <m/>
    <m/>
    <m/>
    <m/>
    <m/>
    <m/>
    <m/>
    <n v="28"/>
    <n v="0"/>
    <n v="0"/>
    <n v="13"/>
    <n v="0"/>
    <m/>
    <m/>
    <m/>
    <m/>
    <m/>
    <m/>
    <m/>
    <m/>
    <n v="13"/>
  </r>
  <r>
    <s v="DATEM DEL MARAÑON"/>
    <s v="MORONA"/>
    <x v="7"/>
    <s v="DATEM DEL MARAÑON"/>
    <x v="8"/>
    <s v="MORONA"/>
    <s v="P.S. I-1"/>
    <n v="6826"/>
    <x v="455"/>
    <n v="0"/>
    <n v="0"/>
    <n v="0"/>
    <n v="26"/>
    <n v="0"/>
    <m/>
    <m/>
    <m/>
    <m/>
    <m/>
    <m/>
    <m/>
    <m/>
    <n v="26"/>
    <n v="0"/>
    <n v="0"/>
    <n v="33"/>
    <n v="0"/>
    <m/>
    <m/>
    <m/>
    <m/>
    <m/>
    <m/>
    <m/>
    <m/>
    <n v="33"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NAPO"/>
    <x v="3"/>
    <s v="SALUD LORETO"/>
    <x v="1"/>
    <s v="SANTA CLOTILDE"/>
    <s v="P.S. I-1"/>
    <n v="32394"/>
    <x v="459"/>
    <n v="0"/>
    <n v="0"/>
    <n v="0"/>
    <n v="37"/>
    <n v="0"/>
    <m/>
    <m/>
    <m/>
    <m/>
    <m/>
    <m/>
    <m/>
    <m/>
    <n v="37"/>
    <n v="0"/>
    <n v="0"/>
    <n v="3"/>
    <n v="0"/>
    <m/>
    <m/>
    <m/>
    <m/>
    <m/>
    <m/>
    <m/>
    <m/>
    <n v="3"/>
  </r>
  <r>
    <s v="LORETO"/>
    <s v="NAUTA"/>
    <x v="5"/>
    <s v="LORETO - NAUTA"/>
    <x v="4"/>
    <s v="NAUTA"/>
    <s v="P.S. I-1"/>
    <n v="32283"/>
    <x v="46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LAGUNAS"/>
    <s v="P.S. I-1"/>
    <n v="32291"/>
    <x v="462"/>
    <n v="0"/>
    <n v="3"/>
    <n v="70"/>
    <n v="2"/>
    <n v="0"/>
    <m/>
    <m/>
    <m/>
    <m/>
    <m/>
    <m/>
    <m/>
    <m/>
    <n v="75"/>
    <n v="0"/>
    <n v="0"/>
    <n v="0"/>
    <n v="0"/>
    <m/>
    <m/>
    <m/>
    <m/>
    <m/>
    <m/>
    <m/>
    <m/>
    <n v="0"/>
  </r>
  <r>
    <s v="LORETO"/>
    <s v="NAUTA"/>
    <x v="5"/>
    <s v="LORETO - NAUTA"/>
    <x v="4"/>
    <s v="MAYPUCO"/>
    <s v="P.S. I-2"/>
    <n v="32710"/>
    <x v="463"/>
    <n v="0"/>
    <n v="356"/>
    <n v="68"/>
    <n v="38"/>
    <n v="0"/>
    <m/>
    <m/>
    <m/>
    <m/>
    <m/>
    <m/>
    <m/>
    <m/>
    <n v="462"/>
    <n v="0"/>
    <n v="6"/>
    <n v="3"/>
    <n v="0"/>
    <m/>
    <m/>
    <m/>
    <m/>
    <m/>
    <m/>
    <m/>
    <m/>
    <n v="9"/>
  </r>
  <r>
    <s v="LORETO"/>
    <s v="NAUTA"/>
    <x v="5"/>
    <s v="LORETO - NAUTA"/>
    <x v="4"/>
    <s v="MAYPUCO"/>
    <s v="P.S. I-2 "/>
    <n v="21486"/>
    <x v="46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VILLA TROMPETERO"/>
    <s v="P.S. I-1"/>
    <n v="32719"/>
    <x v="469"/>
    <n v="0"/>
    <n v="0"/>
    <n v="29"/>
    <n v="0"/>
    <n v="0"/>
    <m/>
    <m/>
    <m/>
    <m/>
    <m/>
    <m/>
    <m/>
    <m/>
    <n v="29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1"/>
    <n v="32709"/>
    <x v="47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BALSAPUERTO"/>
    <x v="6"/>
    <s v="YURIMAGUAS"/>
    <x v="7"/>
    <s v="BALSAPUERTO"/>
    <s v="P.S. I-1"/>
    <n v="33095"/>
    <x v="473"/>
    <n v="0"/>
    <n v="0"/>
    <n v="1"/>
    <n v="3"/>
    <n v="0"/>
    <m/>
    <m/>
    <m/>
    <m/>
    <m/>
    <m/>
    <m/>
    <m/>
    <n v="4"/>
    <n v="0"/>
    <n v="0"/>
    <n v="0"/>
    <n v="0"/>
    <m/>
    <m/>
    <m/>
    <m/>
    <m/>
    <m/>
    <m/>
    <m/>
    <n v="0"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2"/>
    <n v="32852"/>
    <x v="47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1"/>
    <n v="32851"/>
    <x v="47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P.S. I-1"/>
    <n v="33385"/>
    <x v="47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ALTO AMAZONAS"/>
    <s v="LAGUNAS"/>
    <x v="6"/>
    <s v="YURIMAGUAS"/>
    <x v="7"/>
    <s v="LAGUNAS"/>
    <s v="P.S. I-1"/>
    <n v="33384"/>
    <x v="478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C.S. I-3 "/>
    <n v="34149"/>
    <x v="480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2"/>
    <n v="34150"/>
    <x v="481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URARINAS"/>
    <x v="5"/>
    <s v="LORETO - NAUTA"/>
    <x v="4"/>
    <s v="MAYPUCO"/>
    <s v="P.S. I-1"/>
    <n v="34151"/>
    <x v="482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DATEM DEL MARAÑON"/>
    <s v="BARRANCA"/>
    <x v="7"/>
    <s v="DATEM DEL MARAÑON"/>
    <x v="8"/>
    <s v="ANDOAS"/>
    <s v="I-1"/>
    <n v="34501"/>
    <x v="484"/>
    <n v="0"/>
    <n v="0"/>
    <n v="0"/>
    <n v="125"/>
    <n v="0"/>
    <m/>
    <m/>
    <m/>
    <m/>
    <m/>
    <m/>
    <m/>
    <m/>
    <n v="125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I-1"/>
    <n v="34472"/>
    <x v="485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LORETO"/>
    <s v="NAUTA"/>
    <x v="5"/>
    <s v="LORETO - NAUTA"/>
    <x v="4"/>
    <s v="NAUTA"/>
    <s v="I-2"/>
    <n v="34983"/>
    <x v="486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UCAYALI"/>
    <s v="CONTAMANA"/>
    <x v="4"/>
    <s v="UCAYALI-CONTAMANA"/>
    <x v="5"/>
    <s v="CONTAMANA"/>
    <s v="I-1"/>
    <n v="37328"/>
    <x v="487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PUTUMAYO"/>
    <x v="3"/>
    <s v="SALUD LORETO"/>
    <x v="1"/>
    <s v="PUTUMAYO"/>
    <s v="I-1"/>
    <n v="37475"/>
    <x v="488"/>
    <n v="0"/>
    <n v="0"/>
    <n v="0"/>
    <n v="10"/>
    <n v="0"/>
    <m/>
    <m/>
    <m/>
    <m/>
    <m/>
    <m/>
    <m/>
    <m/>
    <n v="10"/>
    <n v="0"/>
    <n v="0"/>
    <n v="0"/>
    <n v="0"/>
    <m/>
    <m/>
    <m/>
    <m/>
    <m/>
    <m/>
    <m/>
    <m/>
    <n v="0"/>
  </r>
  <r>
    <s v="UCAYALI"/>
    <s v="SARAYACU"/>
    <x v="4"/>
    <s v="UCAYALI-CONTAMANA"/>
    <x v="5"/>
    <s v="SARAYACU"/>
    <s v="I-1"/>
    <n v="37887"/>
    <x v="489"/>
    <n v="0"/>
    <n v="0"/>
    <n v="0"/>
    <n v="0"/>
    <n v="0"/>
    <m/>
    <m/>
    <m/>
    <m/>
    <m/>
    <m/>
    <m/>
    <m/>
    <n v="0"/>
    <n v="0"/>
    <n v="0"/>
    <n v="0"/>
    <n v="0"/>
    <m/>
    <m/>
    <m/>
    <m/>
    <m/>
    <m/>
    <m/>
    <m/>
    <n v="0"/>
  </r>
  <r>
    <s v="MAYNAS"/>
    <s v="SAN JUAN BAUTISTA"/>
    <x v="3"/>
    <s v="SALUD LORETO"/>
    <x v="2"/>
    <s v="IQUITOS SUR"/>
    <s v="P.S. I-2"/>
    <n v="33980"/>
    <x v="4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AA264-3543-4D72-84E2-3A8811297740}" name="TablaDinámica1" cacheId="4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/Establecimientos">
  <location ref="A4:M9" firstHeaderRow="0" firstDataRow="1" firstDataCol="1" rowPageCount="1" colPageCount="1"/>
  <pivotFields count="22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x="7"/>
        <item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92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90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x="487"/>
        <item x="488"/>
        <item x="489"/>
        <item t="default"/>
      </items>
    </pivotField>
    <pivotField numFmtI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10" baseField="0" baseItem="0"/>
    <dataField name=" Feb" fld="11" baseField="0" baseItem="0"/>
    <dataField name=" Mar" fld="12" baseField="0" baseItem="0"/>
    <dataField name=" Abr" fld="13" baseField="0" baseItem="0"/>
    <dataField name=" May" fld="14" baseField="0" baseItem="0"/>
    <dataField name=" Jun" fld="15" baseField="0" baseItem="0"/>
    <dataField name=" Jul" fld="16" baseField="0" baseItem="0"/>
    <dataField name=" Ago" fld="17" baseField="0" baseItem="0"/>
    <dataField name=" Set" fld="18" baseField="0" baseItem="0"/>
    <dataField name=" Oct" fld="19" baseField="0" baseItem="0"/>
    <dataField name=" Nov" fld="20" baseField="0" baseItem="0"/>
    <dataField name=" Dic" fld="21" baseField="0" baseItem="0"/>
  </dataFields>
  <formats count="4">
    <format dxfId="1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6">
      <pivotArea field="2" type="button" dataOnly="0" labelOnly="1" outline="0" axis="axisPage" fieldPosition="0"/>
    </format>
    <format dxfId="15">
      <pivotArea dataOnly="0" labelOnly="1" fieldPosition="0">
        <references count="1">
          <reference field="2" count="0"/>
        </references>
      </pivotArea>
    </format>
    <format dxfId="1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D4645-F9F2-4EF8-8399-C0DB1F17367C}" name="TablaDinámica2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 / Establecimeintos">
  <location ref="O4:AA9" firstHeaderRow="0" firstDataRow="1" firstDataCol="1" rowPageCount="1" colPageCount="1"/>
  <pivotFields count="36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sd="0" x="7"/>
        <item sd="0"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92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90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x="487"/>
        <item x="488"/>
        <item x="489"/>
        <item t="default"/>
      </items>
    </pivotField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23" baseField="0" baseItem="0"/>
    <dataField name=" Feb" fld="24" baseField="0" baseItem="0"/>
    <dataField name=" Mar" fld="25" baseField="0" baseItem="0"/>
    <dataField name=" Abr" fld="26" baseField="0" baseItem="0"/>
    <dataField name=" May" fld="27" baseField="0" baseItem="0"/>
    <dataField name=" Jun" fld="28" baseField="0" baseItem="0"/>
    <dataField name=" Jul" fld="29" baseField="0" baseItem="0"/>
    <dataField name=" Ago" fld="30" baseField="0" baseItem="0"/>
    <dataField name=" Set" fld="31" baseField="0" baseItem="0"/>
    <dataField name=" Oct" fld="32" baseField="0" baseItem="0"/>
    <dataField name=" Nov" fld="33" baseField="0" baseItem="0"/>
    <dataField name=" Dic" fld="34" baseField="0" baseItem="0"/>
  </dataFields>
  <formats count="3">
    <format dxfId="20">
      <pivotArea outline="0" collapsedLevelsAreSubtotals="1" fieldPosition="0"/>
    </format>
    <format dxfId="19">
      <pivotArea dataOnly="0" labelOnly="1" outline="0" fieldPosition="0">
        <references count="1">
          <reference field="2" count="0"/>
        </references>
      </pivotArea>
    </format>
    <format dxfId="18">
      <pivotArea field="2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499"/>
  <sheetViews>
    <sheetView showGridLines="0" zoomScale="96" zoomScaleNormal="96" workbookViewId="0">
      <pane xSplit="9" ySplit="6" topLeftCell="J477" activePane="bottomRight" state="frozen"/>
      <selection pane="topRight" activeCell="J1" sqref="J1"/>
      <selection pane="bottomLeft" activeCell="A7" sqref="A7"/>
      <selection pane="bottomRight" activeCell="AK7" sqref="AK7:AN499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175" t="s">
        <v>646</v>
      </c>
      <c r="F2" s="176"/>
      <c r="G2" s="176"/>
      <c r="H2" s="176"/>
      <c r="I2" s="177"/>
    </row>
    <row r="3" spans="1:101" ht="10.199999999999999" thickBot="1" x14ac:dyDescent="0.25">
      <c r="E3" s="178"/>
      <c r="F3" s="179"/>
      <c r="G3" s="179"/>
      <c r="H3" s="179"/>
      <c r="I3" s="180"/>
      <c r="J3" s="88">
        <f t="shared" ref="J3:AO3" si="0">SUBTOTAL(9,J7:J943)</f>
        <v>0</v>
      </c>
      <c r="K3" s="19">
        <f t="shared" si="0"/>
        <v>1428</v>
      </c>
      <c r="L3" s="9">
        <f t="shared" si="0"/>
        <v>1290</v>
      </c>
      <c r="M3" s="9">
        <f t="shared" si="0"/>
        <v>2984</v>
      </c>
      <c r="N3" s="9">
        <f t="shared" si="0"/>
        <v>569</v>
      </c>
      <c r="O3" s="9">
        <f t="shared" si="0"/>
        <v>0</v>
      </c>
      <c r="P3" s="9">
        <f t="shared" si="0"/>
        <v>0</v>
      </c>
      <c r="Q3" s="9">
        <f t="shared" si="0"/>
        <v>0</v>
      </c>
      <c r="R3" s="9">
        <f t="shared" si="0"/>
        <v>0</v>
      </c>
      <c r="S3" s="9">
        <f t="shared" si="0"/>
        <v>0</v>
      </c>
      <c r="T3" s="9">
        <f t="shared" si="0"/>
        <v>0</v>
      </c>
      <c r="U3" s="9">
        <f t="shared" si="0"/>
        <v>0</v>
      </c>
      <c r="V3" s="10">
        <f t="shared" si="0"/>
        <v>0</v>
      </c>
      <c r="W3" s="14">
        <f t="shared" si="0"/>
        <v>6271</v>
      </c>
      <c r="X3" s="9">
        <f t="shared" si="0"/>
        <v>6</v>
      </c>
      <c r="Y3" s="9">
        <f t="shared" si="0"/>
        <v>19</v>
      </c>
      <c r="Z3" s="9">
        <f t="shared" si="0"/>
        <v>243</v>
      </c>
      <c r="AA3" s="9">
        <f t="shared" si="0"/>
        <v>23</v>
      </c>
      <c r="AB3" s="9">
        <f t="shared" si="0"/>
        <v>0</v>
      </c>
      <c r="AC3" s="9">
        <f t="shared" si="0"/>
        <v>0</v>
      </c>
      <c r="AD3" s="9">
        <f t="shared" si="0"/>
        <v>0</v>
      </c>
      <c r="AE3" s="9">
        <f t="shared" si="0"/>
        <v>0</v>
      </c>
      <c r="AF3" s="9">
        <f t="shared" si="0"/>
        <v>0</v>
      </c>
      <c r="AG3" s="9">
        <f t="shared" si="0"/>
        <v>0</v>
      </c>
      <c r="AH3" s="9">
        <f t="shared" si="0"/>
        <v>0</v>
      </c>
      <c r="AI3" s="9">
        <f t="shared" si="0"/>
        <v>0</v>
      </c>
      <c r="AJ3" s="14">
        <f t="shared" si="0"/>
        <v>291</v>
      </c>
      <c r="AK3" s="19">
        <f t="shared" si="0"/>
        <v>1118</v>
      </c>
      <c r="AL3" s="9">
        <f t="shared" si="0"/>
        <v>1142</v>
      </c>
      <c r="AM3" s="9">
        <f t="shared" si="0"/>
        <v>2677</v>
      </c>
      <c r="AN3" s="9">
        <f t="shared" si="0"/>
        <v>535</v>
      </c>
      <c r="AO3" s="9">
        <f t="shared" si="0"/>
        <v>0</v>
      </c>
      <c r="AP3" s="9">
        <f t="shared" ref="AP3:BU3" si="1">SUBTOTAL(9,AP7:AP943)</f>
        <v>0</v>
      </c>
      <c r="AQ3" s="9">
        <f t="shared" si="1"/>
        <v>0</v>
      </c>
      <c r="AR3" s="9">
        <f t="shared" si="1"/>
        <v>0</v>
      </c>
      <c r="AS3" s="9">
        <f t="shared" si="1"/>
        <v>0</v>
      </c>
      <c r="AT3" s="9">
        <f t="shared" si="1"/>
        <v>0</v>
      </c>
      <c r="AU3" s="9">
        <f t="shared" si="1"/>
        <v>0</v>
      </c>
      <c r="AV3" s="10">
        <f t="shared" si="1"/>
        <v>0</v>
      </c>
      <c r="AW3" s="14">
        <f t="shared" si="1"/>
        <v>5472</v>
      </c>
      <c r="AX3" s="1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9">
        <f t="shared" si="1"/>
        <v>0</v>
      </c>
      <c r="BH3" s="9">
        <f t="shared" si="1"/>
        <v>0</v>
      </c>
      <c r="BI3" s="10">
        <f t="shared" si="1"/>
        <v>0</v>
      </c>
      <c r="BJ3" s="14">
        <f t="shared" si="1"/>
        <v>0</v>
      </c>
      <c r="BK3" s="1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9">
        <f t="shared" si="1"/>
        <v>0</v>
      </c>
      <c r="BU3" s="9">
        <f t="shared" si="1"/>
        <v>0</v>
      </c>
      <c r="BV3" s="10">
        <f t="shared" ref="BV3:CW3" si="2">SUBTOTAL(9,BV7:BV943)</f>
        <v>0</v>
      </c>
      <c r="BW3" s="14">
        <f t="shared" si="2"/>
        <v>0</v>
      </c>
      <c r="BX3" s="1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9">
        <f t="shared" si="2"/>
        <v>0</v>
      </c>
      <c r="CH3" s="9">
        <f t="shared" si="2"/>
        <v>0</v>
      </c>
      <c r="CI3" s="10">
        <f t="shared" si="2"/>
        <v>0</v>
      </c>
      <c r="CJ3" s="14">
        <f t="shared" si="2"/>
        <v>0</v>
      </c>
      <c r="CK3" s="1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0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0</v>
      </c>
      <c r="CS3" s="9">
        <f t="shared" si="2"/>
        <v>0</v>
      </c>
      <c r="CT3" s="9">
        <f t="shared" si="2"/>
        <v>0</v>
      </c>
      <c r="CU3" s="9">
        <f t="shared" si="2"/>
        <v>0</v>
      </c>
      <c r="CV3" s="10">
        <f t="shared" si="2"/>
        <v>0</v>
      </c>
      <c r="CW3" s="14">
        <f t="shared" si="2"/>
        <v>0</v>
      </c>
    </row>
    <row r="4" spans="1:101" ht="14.4" thickBot="1" x14ac:dyDescent="0.35">
      <c r="E4" s="181"/>
      <c r="F4" s="182"/>
      <c r="G4" s="182"/>
      <c r="H4" s="182"/>
      <c r="I4" s="183"/>
      <c r="J4" s="144"/>
      <c r="K4" s="190" t="s">
        <v>558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2"/>
      <c r="AK4" s="190" t="s">
        <v>558</v>
      </c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2"/>
      <c r="AX4" s="184" t="s">
        <v>567</v>
      </c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6"/>
      <c r="BK4" s="184" t="s">
        <v>567</v>
      </c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6"/>
      <c r="BX4" s="184" t="s">
        <v>567</v>
      </c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6"/>
      <c r="CK4" s="184" t="s">
        <v>567</v>
      </c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6"/>
    </row>
    <row r="5" spans="1:101" ht="25.8" customHeight="1" thickBot="1" x14ac:dyDescent="0.25">
      <c r="J5" s="145"/>
      <c r="K5" s="187" t="s">
        <v>544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9"/>
      <c r="X5" s="187" t="s">
        <v>561</v>
      </c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9"/>
      <c r="AK5" s="187" t="s">
        <v>562</v>
      </c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56"/>
      <c r="AX5" s="187" t="s">
        <v>566</v>
      </c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9"/>
      <c r="BK5" s="187" t="s">
        <v>568</v>
      </c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9"/>
      <c r="BX5" s="187" t="s">
        <v>569</v>
      </c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88"/>
      <c r="CJ5" s="189"/>
      <c r="CK5" s="187" t="s">
        <v>570</v>
      </c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9"/>
    </row>
    <row r="6" spans="1:101" ht="19.8" customHeight="1" thickBot="1" x14ac:dyDescent="0.25">
      <c r="A6" s="37" t="s">
        <v>0</v>
      </c>
      <c r="B6" s="37" t="s">
        <v>1</v>
      </c>
      <c r="C6" s="90" t="s">
        <v>606</v>
      </c>
      <c r="D6" s="90" t="s">
        <v>605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150" t="s">
        <v>560</v>
      </c>
      <c r="K6" s="39" t="s">
        <v>545</v>
      </c>
      <c r="L6" s="40" t="s">
        <v>546</v>
      </c>
      <c r="M6" s="40" t="s">
        <v>547</v>
      </c>
      <c r="N6" s="40" t="s">
        <v>548</v>
      </c>
      <c r="O6" s="40" t="s">
        <v>549</v>
      </c>
      <c r="P6" s="40" t="s">
        <v>550</v>
      </c>
      <c r="Q6" s="40" t="s">
        <v>551</v>
      </c>
      <c r="R6" s="40" t="s">
        <v>552</v>
      </c>
      <c r="S6" s="40" t="s">
        <v>553</v>
      </c>
      <c r="T6" s="40" t="s">
        <v>554</v>
      </c>
      <c r="U6" s="40" t="s">
        <v>555</v>
      </c>
      <c r="V6" s="41" t="s">
        <v>556</v>
      </c>
      <c r="W6" s="52" t="s">
        <v>557</v>
      </c>
      <c r="X6" s="39" t="s">
        <v>545</v>
      </c>
      <c r="Y6" s="40" t="s">
        <v>546</v>
      </c>
      <c r="Z6" s="40" t="s">
        <v>547</v>
      </c>
      <c r="AA6" s="40" t="s">
        <v>548</v>
      </c>
      <c r="AB6" s="40" t="s">
        <v>549</v>
      </c>
      <c r="AC6" s="40" t="s">
        <v>550</v>
      </c>
      <c r="AD6" s="40" t="s">
        <v>551</v>
      </c>
      <c r="AE6" s="40" t="s">
        <v>552</v>
      </c>
      <c r="AF6" s="40" t="s">
        <v>553</v>
      </c>
      <c r="AG6" s="40" t="s">
        <v>554</v>
      </c>
      <c r="AH6" s="40" t="s">
        <v>555</v>
      </c>
      <c r="AI6" s="41" t="s">
        <v>556</v>
      </c>
      <c r="AJ6" s="52" t="s">
        <v>557</v>
      </c>
      <c r="AK6" s="39" t="s">
        <v>545</v>
      </c>
      <c r="AL6" s="40" t="s">
        <v>546</v>
      </c>
      <c r="AM6" s="40" t="s">
        <v>547</v>
      </c>
      <c r="AN6" s="40" t="s">
        <v>548</v>
      </c>
      <c r="AO6" s="40" t="s">
        <v>549</v>
      </c>
      <c r="AP6" s="40" t="s">
        <v>550</v>
      </c>
      <c r="AQ6" s="40" t="s">
        <v>551</v>
      </c>
      <c r="AR6" s="40" t="s">
        <v>552</v>
      </c>
      <c r="AS6" s="40" t="s">
        <v>553</v>
      </c>
      <c r="AT6" s="40" t="s">
        <v>554</v>
      </c>
      <c r="AU6" s="40" t="s">
        <v>555</v>
      </c>
      <c r="AV6" s="41" t="s">
        <v>556</v>
      </c>
      <c r="AW6" s="52" t="s">
        <v>557</v>
      </c>
      <c r="AX6" s="39" t="s">
        <v>545</v>
      </c>
      <c r="AY6" s="40" t="s">
        <v>546</v>
      </c>
      <c r="AZ6" s="40" t="s">
        <v>547</v>
      </c>
      <c r="BA6" s="40" t="s">
        <v>548</v>
      </c>
      <c r="BB6" s="40" t="s">
        <v>549</v>
      </c>
      <c r="BC6" s="40" t="s">
        <v>550</v>
      </c>
      <c r="BD6" s="40" t="s">
        <v>551</v>
      </c>
      <c r="BE6" s="40" t="s">
        <v>552</v>
      </c>
      <c r="BF6" s="40" t="s">
        <v>553</v>
      </c>
      <c r="BG6" s="40" t="s">
        <v>554</v>
      </c>
      <c r="BH6" s="40" t="s">
        <v>555</v>
      </c>
      <c r="BI6" s="41" t="s">
        <v>556</v>
      </c>
      <c r="BJ6" s="52" t="s">
        <v>557</v>
      </c>
      <c r="BK6" s="39" t="s">
        <v>545</v>
      </c>
      <c r="BL6" s="40" t="s">
        <v>546</v>
      </c>
      <c r="BM6" s="40" t="s">
        <v>547</v>
      </c>
      <c r="BN6" s="40" t="s">
        <v>548</v>
      </c>
      <c r="BO6" s="40" t="s">
        <v>549</v>
      </c>
      <c r="BP6" s="40" t="s">
        <v>550</v>
      </c>
      <c r="BQ6" s="40" t="s">
        <v>551</v>
      </c>
      <c r="BR6" s="40" t="s">
        <v>552</v>
      </c>
      <c r="BS6" s="40" t="s">
        <v>553</v>
      </c>
      <c r="BT6" s="40" t="s">
        <v>554</v>
      </c>
      <c r="BU6" s="40" t="s">
        <v>555</v>
      </c>
      <c r="BV6" s="41" t="s">
        <v>556</v>
      </c>
      <c r="BW6" s="52" t="s">
        <v>557</v>
      </c>
      <c r="BX6" s="39" t="s">
        <v>545</v>
      </c>
      <c r="BY6" s="40" t="s">
        <v>546</v>
      </c>
      <c r="BZ6" s="40" t="s">
        <v>547</v>
      </c>
      <c r="CA6" s="40" t="s">
        <v>548</v>
      </c>
      <c r="CB6" s="40" t="s">
        <v>549</v>
      </c>
      <c r="CC6" s="40" t="s">
        <v>550</v>
      </c>
      <c r="CD6" s="40" t="s">
        <v>551</v>
      </c>
      <c r="CE6" s="40" t="s">
        <v>552</v>
      </c>
      <c r="CF6" s="40" t="s">
        <v>553</v>
      </c>
      <c r="CG6" s="40" t="s">
        <v>554</v>
      </c>
      <c r="CH6" s="40" t="s">
        <v>555</v>
      </c>
      <c r="CI6" s="41" t="s">
        <v>556</v>
      </c>
      <c r="CJ6" s="52" t="s">
        <v>557</v>
      </c>
      <c r="CK6" s="39" t="s">
        <v>545</v>
      </c>
      <c r="CL6" s="40" t="s">
        <v>546</v>
      </c>
      <c r="CM6" s="40" t="s">
        <v>547</v>
      </c>
      <c r="CN6" s="40" t="s">
        <v>548</v>
      </c>
      <c r="CO6" s="40" t="s">
        <v>549</v>
      </c>
      <c r="CP6" s="40" t="s">
        <v>550</v>
      </c>
      <c r="CQ6" s="40" t="s">
        <v>551</v>
      </c>
      <c r="CR6" s="40" t="s">
        <v>552</v>
      </c>
      <c r="CS6" s="40" t="s">
        <v>553</v>
      </c>
      <c r="CT6" s="40" t="s">
        <v>554</v>
      </c>
      <c r="CU6" s="40" t="s">
        <v>555</v>
      </c>
      <c r="CV6" s="41" t="s">
        <v>556</v>
      </c>
      <c r="CW6" s="52" t="s">
        <v>557</v>
      </c>
    </row>
    <row r="7" spans="1:101" ht="13.05" customHeight="1" x14ac:dyDescent="0.2">
      <c r="A7" s="46" t="s">
        <v>6</v>
      </c>
      <c r="B7" s="46" t="s">
        <v>7</v>
      </c>
      <c r="C7" s="89">
        <v>403</v>
      </c>
      <c r="D7" s="46" t="s">
        <v>607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42">
        <v>0</v>
      </c>
      <c r="K7" s="53">
        <v>0</v>
      </c>
      <c r="L7" s="54">
        <v>0</v>
      </c>
      <c r="M7" s="54">
        <v>0</v>
      </c>
      <c r="N7" s="54">
        <v>0</v>
      </c>
      <c r="O7" s="54"/>
      <c r="P7" s="54"/>
      <c r="Q7" s="54"/>
      <c r="R7" s="54"/>
      <c r="S7" s="54"/>
      <c r="T7" s="54"/>
      <c r="U7" s="54"/>
      <c r="V7" s="55"/>
      <c r="W7" s="17">
        <f t="shared" ref="W7:W70" si="3">SUM(K7:V7)</f>
        <v>0</v>
      </c>
      <c r="X7" s="53">
        <v>0</v>
      </c>
      <c r="Y7" s="54">
        <v>0</v>
      </c>
      <c r="Z7" s="54">
        <v>0</v>
      </c>
      <c r="AA7" s="54">
        <v>0</v>
      </c>
      <c r="AB7" s="54"/>
      <c r="AC7" s="54"/>
      <c r="AD7" s="54"/>
      <c r="AE7" s="54"/>
      <c r="AF7" s="54"/>
      <c r="AG7" s="54"/>
      <c r="AH7" s="54"/>
      <c r="AI7" s="55"/>
      <c r="AJ7" s="17">
        <f t="shared" ref="AJ7:AJ70" si="4">SUM(X7:AI7)</f>
        <v>0</v>
      </c>
      <c r="AK7" s="53">
        <v>0</v>
      </c>
      <c r="AL7" s="54">
        <v>0</v>
      </c>
      <c r="AM7" s="54">
        <v>0</v>
      </c>
      <c r="AN7" s="54">
        <v>0</v>
      </c>
      <c r="AO7" s="54"/>
      <c r="AP7" s="54"/>
      <c r="AQ7" s="54"/>
      <c r="AR7" s="54"/>
      <c r="AS7" s="54"/>
      <c r="AT7" s="54"/>
      <c r="AU7" s="54"/>
      <c r="AV7" s="55"/>
      <c r="AW7" s="17">
        <f t="shared" ref="AW7:AW70" si="5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>
        <v>0</v>
      </c>
      <c r="BF7" s="54">
        <v>0</v>
      </c>
      <c r="BG7" s="54">
        <v>0</v>
      </c>
      <c r="BH7" s="54">
        <v>0</v>
      </c>
      <c r="BI7" s="55">
        <v>0</v>
      </c>
      <c r="BJ7" s="17">
        <f t="shared" ref="BJ7:BJ69" si="6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54">
        <v>0</v>
      </c>
      <c r="BV7" s="54">
        <v>0</v>
      </c>
      <c r="BW7" s="17">
        <f t="shared" ref="BW7:BW69" si="7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>
        <v>0</v>
      </c>
      <c r="CF7" s="54">
        <v>0</v>
      </c>
      <c r="CG7" s="54">
        <v>0</v>
      </c>
      <c r="CH7" s="54">
        <v>0</v>
      </c>
      <c r="CI7" s="54">
        <v>0</v>
      </c>
      <c r="CJ7" s="17">
        <f t="shared" ref="CJ7:CJ69" si="8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0</v>
      </c>
      <c r="CS7" s="54">
        <v>0</v>
      </c>
      <c r="CT7" s="54">
        <v>0</v>
      </c>
      <c r="CU7" s="54">
        <v>0</v>
      </c>
      <c r="CV7" s="55">
        <v>0</v>
      </c>
      <c r="CW7" s="17">
        <f t="shared" ref="CW7:CW69" si="9">SUM(CK7:CV7)</f>
        <v>0</v>
      </c>
    </row>
    <row r="8" spans="1:101" ht="13.05" customHeight="1" x14ac:dyDescent="0.2">
      <c r="A8" s="46" t="s">
        <v>6</v>
      </c>
      <c r="B8" s="46" t="s">
        <v>12</v>
      </c>
      <c r="C8" s="89">
        <v>402</v>
      </c>
      <c r="D8" s="46" t="s">
        <v>608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43">
        <v>0</v>
      </c>
      <c r="K8" s="15">
        <v>0</v>
      </c>
      <c r="L8" s="2">
        <v>0</v>
      </c>
      <c r="M8" s="2">
        <v>0</v>
      </c>
      <c r="N8" s="2">
        <v>0</v>
      </c>
      <c r="V8" s="16"/>
      <c r="W8" s="18">
        <f t="shared" si="3"/>
        <v>0</v>
      </c>
      <c r="X8" s="15">
        <v>0</v>
      </c>
      <c r="Y8" s="2">
        <v>0</v>
      </c>
      <c r="Z8" s="2">
        <v>0</v>
      </c>
      <c r="AA8" s="2">
        <v>0</v>
      </c>
      <c r="AI8" s="16"/>
      <c r="AJ8" s="18">
        <f t="shared" si="4"/>
        <v>0</v>
      </c>
      <c r="AK8" s="15">
        <v>0</v>
      </c>
      <c r="AL8" s="2">
        <v>0</v>
      </c>
      <c r="AM8" s="2">
        <v>0</v>
      </c>
      <c r="AN8" s="2">
        <v>0</v>
      </c>
      <c r="AV8" s="16"/>
      <c r="AW8" s="18">
        <f t="shared" si="5"/>
        <v>0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6">
        <v>0</v>
      </c>
      <c r="BJ8" s="18">
        <f t="shared" si="6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18">
        <f t="shared" si="7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18">
        <f t="shared" si="8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16">
        <v>0</v>
      </c>
      <c r="CW8" s="18">
        <f t="shared" si="9"/>
        <v>0</v>
      </c>
    </row>
    <row r="9" spans="1:101" ht="13.05" customHeight="1" x14ac:dyDescent="0.2">
      <c r="A9" s="46" t="s">
        <v>15</v>
      </c>
      <c r="B9" s="46" t="s">
        <v>16</v>
      </c>
      <c r="C9" s="89">
        <v>405</v>
      </c>
      <c r="D9" s="46" t="s">
        <v>609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43">
        <v>0</v>
      </c>
      <c r="K9" s="15">
        <v>0</v>
      </c>
      <c r="L9" s="2">
        <v>0</v>
      </c>
      <c r="M9" s="2">
        <v>0</v>
      </c>
      <c r="N9" s="2">
        <v>0</v>
      </c>
      <c r="V9" s="16"/>
      <c r="W9" s="18">
        <f t="shared" si="3"/>
        <v>0</v>
      </c>
      <c r="X9" s="15">
        <v>0</v>
      </c>
      <c r="Y9" s="2">
        <v>0</v>
      </c>
      <c r="Z9" s="2">
        <v>0</v>
      </c>
      <c r="AA9" s="2">
        <v>0</v>
      </c>
      <c r="AI9" s="16"/>
      <c r="AJ9" s="18">
        <f t="shared" si="4"/>
        <v>0</v>
      </c>
      <c r="AK9" s="15">
        <v>0</v>
      </c>
      <c r="AL9" s="2">
        <v>0</v>
      </c>
      <c r="AM9" s="2">
        <v>0</v>
      </c>
      <c r="AN9" s="2">
        <v>0</v>
      </c>
      <c r="AV9" s="16"/>
      <c r="AW9" s="18">
        <f t="shared" si="5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6">
        <v>0</v>
      </c>
      <c r="BJ9" s="18">
        <f t="shared" si="6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18">
        <f t="shared" si="7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18">
        <f t="shared" si="8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16">
        <v>0</v>
      </c>
      <c r="CW9" s="18">
        <f t="shared" si="9"/>
        <v>0</v>
      </c>
    </row>
    <row r="10" spans="1:101" ht="13.05" customHeight="1" x14ac:dyDescent="0.2">
      <c r="A10" s="46" t="s">
        <v>6</v>
      </c>
      <c r="B10" s="46" t="s">
        <v>18</v>
      </c>
      <c r="C10" s="89">
        <v>400</v>
      </c>
      <c r="D10" s="46" t="s">
        <v>610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43">
        <v>0</v>
      </c>
      <c r="K10" s="15">
        <v>41</v>
      </c>
      <c r="L10" s="2">
        <v>16</v>
      </c>
      <c r="M10" s="2">
        <v>112</v>
      </c>
      <c r="N10" s="2">
        <v>17</v>
      </c>
      <c r="V10" s="16"/>
      <c r="W10" s="18">
        <f t="shared" si="3"/>
        <v>186</v>
      </c>
      <c r="X10" s="15">
        <v>0</v>
      </c>
      <c r="Y10" s="2">
        <v>0</v>
      </c>
      <c r="Z10" s="2">
        <v>4</v>
      </c>
      <c r="AA10" s="2">
        <v>0</v>
      </c>
      <c r="AI10" s="16"/>
      <c r="AJ10" s="18">
        <f t="shared" si="4"/>
        <v>4</v>
      </c>
      <c r="AK10" s="15">
        <v>37</v>
      </c>
      <c r="AL10" s="2">
        <v>14</v>
      </c>
      <c r="AM10" s="2">
        <v>92</v>
      </c>
      <c r="AN10" s="2">
        <v>15</v>
      </c>
      <c r="AV10" s="16"/>
      <c r="AW10" s="18">
        <f t="shared" si="5"/>
        <v>158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6">
        <v>0</v>
      </c>
      <c r="BJ10" s="18">
        <f t="shared" si="6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18">
        <f t="shared" si="7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18">
        <f t="shared" si="8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16">
        <v>0</v>
      </c>
      <c r="CW10" s="18">
        <f t="shared" si="9"/>
        <v>0</v>
      </c>
    </row>
    <row r="11" spans="1:101" ht="13.05" customHeight="1" x14ac:dyDescent="0.2">
      <c r="A11" s="46" t="s">
        <v>22</v>
      </c>
      <c r="B11" s="46" t="s">
        <v>23</v>
      </c>
      <c r="C11" s="89">
        <v>406</v>
      </c>
      <c r="D11" s="46" t="s">
        <v>611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43">
        <v>0</v>
      </c>
      <c r="K11" s="15">
        <v>0</v>
      </c>
      <c r="L11" s="2">
        <v>0</v>
      </c>
      <c r="M11" s="2">
        <v>0</v>
      </c>
      <c r="N11" s="2">
        <v>0</v>
      </c>
      <c r="V11" s="16"/>
      <c r="W11" s="18">
        <f t="shared" si="3"/>
        <v>0</v>
      </c>
      <c r="X11" s="15">
        <v>0</v>
      </c>
      <c r="Y11" s="2">
        <v>0</v>
      </c>
      <c r="Z11" s="2">
        <v>0</v>
      </c>
      <c r="AA11" s="2">
        <v>0</v>
      </c>
      <c r="AI11" s="16"/>
      <c r="AJ11" s="18">
        <f t="shared" si="4"/>
        <v>0</v>
      </c>
      <c r="AK11" s="15">
        <v>0</v>
      </c>
      <c r="AL11" s="2">
        <v>0</v>
      </c>
      <c r="AM11" s="2">
        <v>0</v>
      </c>
      <c r="AN11" s="2">
        <v>0</v>
      </c>
      <c r="AV11" s="16"/>
      <c r="AW11" s="18">
        <f t="shared" si="5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6">
        <v>0</v>
      </c>
      <c r="BJ11" s="18">
        <f t="shared" si="6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18">
        <f t="shared" si="7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18">
        <f t="shared" si="8"/>
        <v>0</v>
      </c>
      <c r="CK11" s="15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16">
        <v>0</v>
      </c>
      <c r="CW11" s="18">
        <f t="shared" si="9"/>
        <v>0</v>
      </c>
    </row>
    <row r="12" spans="1:101" ht="13.05" customHeight="1" x14ac:dyDescent="0.2">
      <c r="A12" s="46" t="s">
        <v>6</v>
      </c>
      <c r="B12" s="46" t="s">
        <v>12</v>
      </c>
      <c r="C12" s="89">
        <v>400</v>
      </c>
      <c r="D12" s="46" t="s">
        <v>610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43">
        <v>0</v>
      </c>
      <c r="K12" s="15">
        <v>0</v>
      </c>
      <c r="L12" s="2">
        <v>0</v>
      </c>
      <c r="M12" s="2">
        <v>0</v>
      </c>
      <c r="N12" s="2">
        <v>0</v>
      </c>
      <c r="V12" s="16"/>
      <c r="W12" s="18">
        <f t="shared" si="3"/>
        <v>0</v>
      </c>
      <c r="X12" s="15">
        <v>0</v>
      </c>
      <c r="Y12" s="2">
        <v>0</v>
      </c>
      <c r="Z12" s="2">
        <v>0</v>
      </c>
      <c r="AA12" s="2">
        <v>0</v>
      </c>
      <c r="AI12" s="16"/>
      <c r="AJ12" s="18">
        <f t="shared" si="4"/>
        <v>0</v>
      </c>
      <c r="AK12" s="15">
        <v>0</v>
      </c>
      <c r="AL12" s="2">
        <v>0</v>
      </c>
      <c r="AM12" s="2">
        <v>0</v>
      </c>
      <c r="AN12" s="2">
        <v>0</v>
      </c>
      <c r="AV12" s="16"/>
      <c r="AW12" s="18">
        <f t="shared" si="5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6">
        <v>0</v>
      </c>
      <c r="BJ12" s="18">
        <f t="shared" si="6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18">
        <f t="shared" si="7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18">
        <f t="shared" si="8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16">
        <v>0</v>
      </c>
      <c r="CW12" s="18">
        <f t="shared" si="9"/>
        <v>0</v>
      </c>
    </row>
    <row r="13" spans="1:101" ht="13.05" customHeight="1" x14ac:dyDescent="0.2">
      <c r="A13" s="46" t="s">
        <v>6</v>
      </c>
      <c r="B13" s="46" t="s">
        <v>12</v>
      </c>
      <c r="C13" s="89">
        <v>400</v>
      </c>
      <c r="D13" s="46" t="s">
        <v>610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44">
        <v>0</v>
      </c>
      <c r="K13" s="15">
        <v>0</v>
      </c>
      <c r="L13" s="2">
        <v>0</v>
      </c>
      <c r="M13" s="2">
        <v>0</v>
      </c>
      <c r="N13" s="2">
        <v>0</v>
      </c>
      <c r="V13" s="16"/>
      <c r="W13" s="18">
        <f t="shared" si="3"/>
        <v>0</v>
      </c>
      <c r="X13" s="15">
        <v>0</v>
      </c>
      <c r="Y13" s="2">
        <v>0</v>
      </c>
      <c r="Z13" s="2">
        <v>0</v>
      </c>
      <c r="AA13" s="2">
        <v>0</v>
      </c>
      <c r="AI13" s="16"/>
      <c r="AJ13" s="18">
        <f t="shared" si="4"/>
        <v>0</v>
      </c>
      <c r="AK13" s="15">
        <v>0</v>
      </c>
      <c r="AL13" s="2">
        <v>0</v>
      </c>
      <c r="AM13" s="2">
        <v>0</v>
      </c>
      <c r="AN13" s="2">
        <v>0</v>
      </c>
      <c r="AV13" s="16"/>
      <c r="AW13" s="18">
        <f t="shared" si="5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6">
        <v>0</v>
      </c>
      <c r="BJ13" s="18">
        <f t="shared" si="6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18">
        <f t="shared" si="7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18">
        <f t="shared" si="8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16">
        <v>0</v>
      </c>
      <c r="CW13" s="18">
        <f t="shared" si="9"/>
        <v>0</v>
      </c>
    </row>
    <row r="14" spans="1:101" ht="13.05" customHeight="1" x14ac:dyDescent="0.2">
      <c r="A14" s="46" t="s">
        <v>6</v>
      </c>
      <c r="B14" s="46" t="s">
        <v>12</v>
      </c>
      <c r="C14" s="89">
        <v>400</v>
      </c>
      <c r="D14" s="46" t="s">
        <v>610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43">
        <v>0</v>
      </c>
      <c r="K14" s="15">
        <v>0</v>
      </c>
      <c r="L14" s="2">
        <v>0</v>
      </c>
      <c r="M14" s="2">
        <v>0</v>
      </c>
      <c r="N14" s="2">
        <v>0</v>
      </c>
      <c r="V14" s="16"/>
      <c r="W14" s="18">
        <f t="shared" si="3"/>
        <v>0</v>
      </c>
      <c r="X14" s="15">
        <v>0</v>
      </c>
      <c r="Y14" s="2">
        <v>0</v>
      </c>
      <c r="Z14" s="2">
        <v>0</v>
      </c>
      <c r="AA14" s="2">
        <v>0</v>
      </c>
      <c r="AI14" s="16"/>
      <c r="AJ14" s="18">
        <f t="shared" si="4"/>
        <v>0</v>
      </c>
      <c r="AK14" s="15">
        <v>0</v>
      </c>
      <c r="AL14" s="2">
        <v>0</v>
      </c>
      <c r="AM14" s="2">
        <v>0</v>
      </c>
      <c r="AN14" s="2">
        <v>0</v>
      </c>
      <c r="AV14" s="16"/>
      <c r="AW14" s="18">
        <f t="shared" si="5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6">
        <v>0</v>
      </c>
      <c r="BJ14" s="18">
        <f t="shared" si="6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18">
        <f t="shared" si="7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18">
        <f t="shared" si="8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16">
        <v>0</v>
      </c>
      <c r="CW14" s="18">
        <f t="shared" si="9"/>
        <v>0</v>
      </c>
    </row>
    <row r="15" spans="1:101" ht="13.05" customHeight="1" x14ac:dyDescent="0.2">
      <c r="A15" s="46" t="s">
        <v>6</v>
      </c>
      <c r="B15" s="46" t="s">
        <v>12</v>
      </c>
      <c r="C15" s="89">
        <v>400</v>
      </c>
      <c r="D15" s="46" t="s">
        <v>610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43">
        <v>0</v>
      </c>
      <c r="K15" s="15">
        <v>0</v>
      </c>
      <c r="L15" s="2">
        <v>0</v>
      </c>
      <c r="M15" s="2">
        <v>0</v>
      </c>
      <c r="N15" s="2">
        <v>0</v>
      </c>
      <c r="V15" s="16"/>
      <c r="W15" s="18">
        <f t="shared" si="3"/>
        <v>0</v>
      </c>
      <c r="X15" s="15">
        <v>0</v>
      </c>
      <c r="Y15" s="2">
        <v>0</v>
      </c>
      <c r="Z15" s="2">
        <v>0</v>
      </c>
      <c r="AA15" s="2">
        <v>0</v>
      </c>
      <c r="AI15" s="16"/>
      <c r="AJ15" s="18">
        <f t="shared" si="4"/>
        <v>0</v>
      </c>
      <c r="AK15" s="15">
        <v>0</v>
      </c>
      <c r="AL15" s="2">
        <v>0</v>
      </c>
      <c r="AM15" s="2">
        <v>0</v>
      </c>
      <c r="AN15" s="2">
        <v>0</v>
      </c>
      <c r="AV15" s="16"/>
      <c r="AW15" s="18">
        <f t="shared" si="5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6">
        <v>0</v>
      </c>
      <c r="BJ15" s="18">
        <f t="shared" si="6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18">
        <f t="shared" si="7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18">
        <f t="shared" si="8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16">
        <v>0</v>
      </c>
      <c r="CW15" s="18">
        <f t="shared" si="9"/>
        <v>0</v>
      </c>
    </row>
    <row r="16" spans="1:101" ht="13.05" customHeight="1" x14ac:dyDescent="0.2">
      <c r="A16" s="46" t="s">
        <v>6</v>
      </c>
      <c r="B16" s="46" t="s">
        <v>12</v>
      </c>
      <c r="C16" s="89">
        <v>400</v>
      </c>
      <c r="D16" s="46" t="s">
        <v>610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43">
        <v>0</v>
      </c>
      <c r="K16" s="15">
        <v>0</v>
      </c>
      <c r="L16" s="2">
        <v>0</v>
      </c>
      <c r="M16" s="2">
        <v>0</v>
      </c>
      <c r="N16" s="2">
        <v>0</v>
      </c>
      <c r="V16" s="16"/>
      <c r="W16" s="18">
        <f t="shared" si="3"/>
        <v>0</v>
      </c>
      <c r="X16" s="15">
        <v>0</v>
      </c>
      <c r="Y16" s="2">
        <v>0</v>
      </c>
      <c r="Z16" s="2">
        <v>0</v>
      </c>
      <c r="AA16" s="2">
        <v>0</v>
      </c>
      <c r="AI16" s="16"/>
      <c r="AJ16" s="18">
        <f t="shared" si="4"/>
        <v>0</v>
      </c>
      <c r="AK16" s="15">
        <v>0</v>
      </c>
      <c r="AL16" s="2">
        <v>0</v>
      </c>
      <c r="AM16" s="2">
        <v>0</v>
      </c>
      <c r="AN16" s="2">
        <v>0</v>
      </c>
      <c r="AV16" s="16"/>
      <c r="AW16" s="18">
        <f t="shared" si="5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6">
        <v>0</v>
      </c>
      <c r="BJ16" s="18">
        <f t="shared" si="6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18">
        <f t="shared" si="7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18">
        <f t="shared" si="8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16">
        <v>0</v>
      </c>
      <c r="CW16" s="18">
        <f t="shared" si="9"/>
        <v>0</v>
      </c>
    </row>
    <row r="17" spans="1:101" ht="13.05" customHeight="1" x14ac:dyDescent="0.2">
      <c r="A17" s="46" t="s">
        <v>6</v>
      </c>
      <c r="B17" s="46" t="s">
        <v>12</v>
      </c>
      <c r="C17" s="89">
        <v>400</v>
      </c>
      <c r="D17" s="46" t="s">
        <v>610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43">
        <v>0</v>
      </c>
      <c r="K17" s="15">
        <v>0</v>
      </c>
      <c r="L17" s="2">
        <v>0</v>
      </c>
      <c r="M17" s="2">
        <v>0</v>
      </c>
      <c r="N17" s="2">
        <v>0</v>
      </c>
      <c r="V17" s="16"/>
      <c r="W17" s="18">
        <f t="shared" si="3"/>
        <v>0</v>
      </c>
      <c r="X17" s="15">
        <v>0</v>
      </c>
      <c r="Y17" s="2">
        <v>0</v>
      </c>
      <c r="Z17" s="2">
        <v>0</v>
      </c>
      <c r="AA17" s="2">
        <v>0</v>
      </c>
      <c r="AI17" s="16"/>
      <c r="AJ17" s="18">
        <f t="shared" si="4"/>
        <v>0</v>
      </c>
      <c r="AK17" s="15">
        <v>0</v>
      </c>
      <c r="AL17" s="2">
        <v>0</v>
      </c>
      <c r="AM17" s="2">
        <v>0</v>
      </c>
      <c r="AN17" s="2">
        <v>0</v>
      </c>
      <c r="AV17" s="16"/>
      <c r="AW17" s="18">
        <f t="shared" si="5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6">
        <v>0</v>
      </c>
      <c r="BJ17" s="18">
        <f t="shared" si="6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18">
        <f t="shared" si="7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18">
        <f t="shared" si="8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16">
        <v>0</v>
      </c>
      <c r="CW17" s="18">
        <f t="shared" si="9"/>
        <v>0</v>
      </c>
    </row>
    <row r="18" spans="1:101" ht="13.05" customHeight="1" x14ac:dyDescent="0.2">
      <c r="A18" s="46" t="s">
        <v>6</v>
      </c>
      <c r="B18" s="46" t="s">
        <v>12</v>
      </c>
      <c r="C18" s="89">
        <v>400</v>
      </c>
      <c r="D18" s="46" t="s">
        <v>610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43">
        <v>0</v>
      </c>
      <c r="K18" s="15">
        <v>0</v>
      </c>
      <c r="L18" s="2">
        <v>0</v>
      </c>
      <c r="M18" s="2">
        <v>0</v>
      </c>
      <c r="N18" s="2">
        <v>0</v>
      </c>
      <c r="V18" s="16"/>
      <c r="W18" s="18">
        <f t="shared" si="3"/>
        <v>0</v>
      </c>
      <c r="X18" s="15">
        <v>0</v>
      </c>
      <c r="Y18" s="2">
        <v>0</v>
      </c>
      <c r="Z18" s="2">
        <v>0</v>
      </c>
      <c r="AA18" s="2">
        <v>0</v>
      </c>
      <c r="AI18" s="16"/>
      <c r="AJ18" s="18">
        <f t="shared" si="4"/>
        <v>0</v>
      </c>
      <c r="AK18" s="15">
        <v>0</v>
      </c>
      <c r="AL18" s="2">
        <v>0</v>
      </c>
      <c r="AM18" s="2">
        <v>0</v>
      </c>
      <c r="AN18" s="2">
        <v>0</v>
      </c>
      <c r="AV18" s="16"/>
      <c r="AW18" s="18">
        <f t="shared" si="5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6">
        <v>0</v>
      </c>
      <c r="BJ18" s="18">
        <f t="shared" si="6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18">
        <f t="shared" si="7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18">
        <f t="shared" si="8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16">
        <v>0</v>
      </c>
      <c r="CW18" s="18">
        <f t="shared" si="9"/>
        <v>0</v>
      </c>
    </row>
    <row r="19" spans="1:101" ht="13.05" customHeight="1" x14ac:dyDescent="0.2">
      <c r="A19" s="46" t="s">
        <v>6</v>
      </c>
      <c r="B19" s="46" t="s">
        <v>12</v>
      </c>
      <c r="C19" s="89">
        <v>400</v>
      </c>
      <c r="D19" s="46" t="s">
        <v>610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43">
        <v>0</v>
      </c>
      <c r="K19" s="15">
        <v>0</v>
      </c>
      <c r="L19" s="2">
        <v>0</v>
      </c>
      <c r="M19" s="2">
        <v>0</v>
      </c>
      <c r="N19" s="2">
        <v>0</v>
      </c>
      <c r="V19" s="16"/>
      <c r="W19" s="18">
        <f t="shared" si="3"/>
        <v>0</v>
      </c>
      <c r="X19" s="15">
        <v>0</v>
      </c>
      <c r="Y19" s="2">
        <v>0</v>
      </c>
      <c r="Z19" s="2">
        <v>0</v>
      </c>
      <c r="AA19" s="2">
        <v>0</v>
      </c>
      <c r="AI19" s="16"/>
      <c r="AJ19" s="18">
        <f t="shared" si="4"/>
        <v>0</v>
      </c>
      <c r="AK19" s="15">
        <v>0</v>
      </c>
      <c r="AL19" s="2">
        <v>0</v>
      </c>
      <c r="AM19" s="2">
        <v>0</v>
      </c>
      <c r="AN19" s="2">
        <v>0</v>
      </c>
      <c r="AV19" s="16"/>
      <c r="AW19" s="18">
        <f t="shared" si="5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6">
        <v>0</v>
      </c>
      <c r="BJ19" s="18">
        <f t="shared" si="6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18">
        <f t="shared" si="7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18">
        <f t="shared" si="8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16">
        <v>0</v>
      </c>
      <c r="CW19" s="18">
        <f t="shared" si="9"/>
        <v>0</v>
      </c>
    </row>
    <row r="20" spans="1:101" ht="13.05" customHeight="1" x14ac:dyDescent="0.2">
      <c r="A20" s="46" t="s">
        <v>6</v>
      </c>
      <c r="B20" s="46" t="s">
        <v>12</v>
      </c>
      <c r="C20" s="89">
        <v>400</v>
      </c>
      <c r="D20" s="46" t="s">
        <v>610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43">
        <v>0</v>
      </c>
      <c r="K20" s="15">
        <v>0</v>
      </c>
      <c r="L20" s="2">
        <v>0</v>
      </c>
      <c r="M20" s="2">
        <v>0</v>
      </c>
      <c r="N20" s="2">
        <v>0</v>
      </c>
      <c r="V20" s="16"/>
      <c r="W20" s="18">
        <f t="shared" si="3"/>
        <v>0</v>
      </c>
      <c r="X20" s="15">
        <v>0</v>
      </c>
      <c r="Y20" s="2">
        <v>0</v>
      </c>
      <c r="Z20" s="2">
        <v>0</v>
      </c>
      <c r="AA20" s="2">
        <v>0</v>
      </c>
      <c r="AI20" s="16"/>
      <c r="AJ20" s="18">
        <f t="shared" si="4"/>
        <v>0</v>
      </c>
      <c r="AK20" s="15">
        <v>0</v>
      </c>
      <c r="AL20" s="2">
        <v>0</v>
      </c>
      <c r="AM20" s="2">
        <v>0</v>
      </c>
      <c r="AN20" s="2">
        <v>0</v>
      </c>
      <c r="AV20" s="16"/>
      <c r="AW20" s="18">
        <f t="shared" si="5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6">
        <v>0</v>
      </c>
      <c r="BJ20" s="18">
        <f t="shared" si="6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18">
        <f t="shared" si="7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18">
        <f t="shared" si="8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16">
        <v>0</v>
      </c>
      <c r="CW20" s="18">
        <f t="shared" si="9"/>
        <v>0</v>
      </c>
    </row>
    <row r="21" spans="1:101" ht="13.05" customHeight="1" x14ac:dyDescent="0.2">
      <c r="A21" s="46" t="s">
        <v>6</v>
      </c>
      <c r="B21" s="46" t="s">
        <v>41</v>
      </c>
      <c r="C21" s="89">
        <v>400</v>
      </c>
      <c r="D21" s="46" t="s">
        <v>610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43">
        <v>0</v>
      </c>
      <c r="K21" s="15">
        <v>0</v>
      </c>
      <c r="L21" s="2">
        <v>3</v>
      </c>
      <c r="M21" s="2">
        <v>35</v>
      </c>
      <c r="N21" s="2">
        <v>0</v>
      </c>
      <c r="V21" s="16"/>
      <c r="W21" s="18">
        <f t="shared" si="3"/>
        <v>38</v>
      </c>
      <c r="X21" s="15">
        <v>0</v>
      </c>
      <c r="Y21" s="2">
        <v>0</v>
      </c>
      <c r="Z21" s="2">
        <v>0</v>
      </c>
      <c r="AA21" s="2">
        <v>0</v>
      </c>
      <c r="AI21" s="16"/>
      <c r="AJ21" s="18">
        <f t="shared" si="4"/>
        <v>0</v>
      </c>
      <c r="AK21" s="15">
        <v>0</v>
      </c>
      <c r="AL21" s="2">
        <v>3</v>
      </c>
      <c r="AM21" s="2">
        <v>33</v>
      </c>
      <c r="AN21" s="2">
        <v>0</v>
      </c>
      <c r="AV21" s="16"/>
      <c r="AW21" s="18">
        <f t="shared" si="5"/>
        <v>36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6">
        <v>0</v>
      </c>
      <c r="BJ21" s="18">
        <f t="shared" si="6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18">
        <f t="shared" si="7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18">
        <f t="shared" si="8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16">
        <v>0</v>
      </c>
      <c r="CW21" s="18">
        <f t="shared" si="9"/>
        <v>0</v>
      </c>
    </row>
    <row r="22" spans="1:101" ht="13.05" customHeight="1" x14ac:dyDescent="0.2">
      <c r="A22" s="46" t="s">
        <v>6</v>
      </c>
      <c r="B22" s="46" t="s">
        <v>41</v>
      </c>
      <c r="C22" s="89">
        <v>400</v>
      </c>
      <c r="D22" s="46" t="s">
        <v>610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43">
        <v>0</v>
      </c>
      <c r="K22" s="15">
        <v>0</v>
      </c>
      <c r="L22" s="2">
        <v>0</v>
      </c>
      <c r="M22" s="2">
        <v>0</v>
      </c>
      <c r="N22" s="2">
        <v>0</v>
      </c>
      <c r="V22" s="16"/>
      <c r="W22" s="18">
        <f t="shared" si="3"/>
        <v>0</v>
      </c>
      <c r="X22" s="15">
        <v>0</v>
      </c>
      <c r="Y22" s="2">
        <v>0</v>
      </c>
      <c r="Z22" s="2">
        <v>0</v>
      </c>
      <c r="AA22" s="2">
        <v>0</v>
      </c>
      <c r="AI22" s="16"/>
      <c r="AJ22" s="18">
        <f t="shared" si="4"/>
        <v>0</v>
      </c>
      <c r="AK22" s="15">
        <v>0</v>
      </c>
      <c r="AL22" s="2">
        <v>0</v>
      </c>
      <c r="AM22" s="2">
        <v>0</v>
      </c>
      <c r="AN22" s="2">
        <v>0</v>
      </c>
      <c r="AV22" s="16"/>
      <c r="AW22" s="18">
        <f t="shared" si="5"/>
        <v>0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6">
        <v>0</v>
      </c>
      <c r="BJ22" s="18">
        <f t="shared" si="6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18">
        <f t="shared" si="7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18">
        <f t="shared" si="8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16">
        <v>0</v>
      </c>
      <c r="CW22" s="18">
        <f t="shared" si="9"/>
        <v>0</v>
      </c>
    </row>
    <row r="23" spans="1:101" ht="13.05" customHeight="1" x14ac:dyDescent="0.2">
      <c r="A23" s="46" t="s">
        <v>6</v>
      </c>
      <c r="B23" s="46" t="s">
        <v>41</v>
      </c>
      <c r="C23" s="89">
        <v>400</v>
      </c>
      <c r="D23" s="46" t="s">
        <v>610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43">
        <v>0</v>
      </c>
      <c r="K23" s="15">
        <v>0</v>
      </c>
      <c r="L23" s="2">
        <v>0</v>
      </c>
      <c r="M23" s="2">
        <v>0</v>
      </c>
      <c r="N23" s="2">
        <v>0</v>
      </c>
      <c r="V23" s="16"/>
      <c r="W23" s="18">
        <f t="shared" si="3"/>
        <v>0</v>
      </c>
      <c r="X23" s="15">
        <v>0</v>
      </c>
      <c r="Y23" s="2">
        <v>0</v>
      </c>
      <c r="Z23" s="2">
        <v>0</v>
      </c>
      <c r="AA23" s="2">
        <v>0</v>
      </c>
      <c r="AI23" s="16"/>
      <c r="AJ23" s="18">
        <f t="shared" si="4"/>
        <v>0</v>
      </c>
      <c r="AK23" s="15">
        <v>0</v>
      </c>
      <c r="AL23" s="2">
        <v>0</v>
      </c>
      <c r="AM23" s="2">
        <v>0</v>
      </c>
      <c r="AN23" s="2">
        <v>0</v>
      </c>
      <c r="AV23" s="16"/>
      <c r="AW23" s="18">
        <f t="shared" si="5"/>
        <v>0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6">
        <v>0</v>
      </c>
      <c r="BJ23" s="18">
        <f t="shared" si="6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18">
        <f t="shared" si="7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18">
        <f t="shared" si="8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16">
        <v>0</v>
      </c>
      <c r="CW23" s="18">
        <f t="shared" si="9"/>
        <v>0</v>
      </c>
    </row>
    <row r="24" spans="1:101" ht="13.05" customHeight="1" x14ac:dyDescent="0.2">
      <c r="A24" s="46" t="s">
        <v>6</v>
      </c>
      <c r="B24" s="46" t="s">
        <v>12</v>
      </c>
      <c r="C24" s="89">
        <v>400</v>
      </c>
      <c r="D24" s="46" t="s">
        <v>610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43">
        <v>0</v>
      </c>
      <c r="K24" s="15">
        <v>0</v>
      </c>
      <c r="L24" s="2">
        <v>0</v>
      </c>
      <c r="M24" s="2">
        <v>0</v>
      </c>
      <c r="N24" s="2">
        <v>0</v>
      </c>
      <c r="V24" s="16"/>
      <c r="W24" s="18">
        <f t="shared" si="3"/>
        <v>0</v>
      </c>
      <c r="X24" s="15">
        <v>0</v>
      </c>
      <c r="Y24" s="2">
        <v>0</v>
      </c>
      <c r="Z24" s="2">
        <v>0</v>
      </c>
      <c r="AA24" s="2">
        <v>0</v>
      </c>
      <c r="AI24" s="16"/>
      <c r="AJ24" s="18">
        <f t="shared" si="4"/>
        <v>0</v>
      </c>
      <c r="AK24" s="15">
        <v>0</v>
      </c>
      <c r="AL24" s="2">
        <v>0</v>
      </c>
      <c r="AM24" s="2">
        <v>0</v>
      </c>
      <c r="AN24" s="2">
        <v>0</v>
      </c>
      <c r="AV24" s="16"/>
      <c r="AW24" s="18">
        <f t="shared" si="5"/>
        <v>0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6">
        <v>0</v>
      </c>
      <c r="BJ24" s="18">
        <f t="shared" si="6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18">
        <f t="shared" si="7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18">
        <f t="shared" si="8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16">
        <v>0</v>
      </c>
      <c r="CW24" s="18">
        <f t="shared" si="9"/>
        <v>0</v>
      </c>
    </row>
    <row r="25" spans="1:101" ht="13.05" customHeight="1" x14ac:dyDescent="0.2">
      <c r="A25" s="46" t="s">
        <v>6</v>
      </c>
      <c r="B25" s="46" t="s">
        <v>41</v>
      </c>
      <c r="C25" s="89">
        <v>400</v>
      </c>
      <c r="D25" s="46" t="s">
        <v>610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43">
        <v>0</v>
      </c>
      <c r="K25" s="15">
        <v>0</v>
      </c>
      <c r="L25" s="2">
        <v>0</v>
      </c>
      <c r="M25" s="2">
        <v>75</v>
      </c>
      <c r="N25" s="2">
        <v>0</v>
      </c>
      <c r="V25" s="16"/>
      <c r="W25" s="18">
        <f t="shared" si="3"/>
        <v>75</v>
      </c>
      <c r="X25" s="15">
        <v>0</v>
      </c>
      <c r="Y25" s="2">
        <v>0</v>
      </c>
      <c r="Z25" s="2">
        <v>0</v>
      </c>
      <c r="AA25" s="2">
        <v>0</v>
      </c>
      <c r="AI25" s="16"/>
      <c r="AJ25" s="18">
        <f t="shared" si="4"/>
        <v>0</v>
      </c>
      <c r="AK25" s="15">
        <v>0</v>
      </c>
      <c r="AL25" s="2">
        <v>0</v>
      </c>
      <c r="AM25" s="2">
        <v>74</v>
      </c>
      <c r="AN25" s="2">
        <v>0</v>
      </c>
      <c r="AV25" s="16"/>
      <c r="AW25" s="18">
        <f t="shared" si="5"/>
        <v>74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6">
        <v>0</v>
      </c>
      <c r="BJ25" s="18">
        <f t="shared" si="6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18">
        <f t="shared" si="7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18">
        <f t="shared" si="8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16">
        <v>0</v>
      </c>
      <c r="CW25" s="18">
        <f t="shared" si="9"/>
        <v>0</v>
      </c>
    </row>
    <row r="26" spans="1:101" ht="13.05" customHeight="1" x14ac:dyDescent="0.2">
      <c r="A26" s="46" t="s">
        <v>6</v>
      </c>
      <c r="B26" s="46" t="s">
        <v>47</v>
      </c>
      <c r="C26" s="89">
        <v>400</v>
      </c>
      <c r="D26" s="46" t="s">
        <v>610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43">
        <v>0</v>
      </c>
      <c r="K26" s="15">
        <v>2</v>
      </c>
      <c r="L26" s="2">
        <v>2</v>
      </c>
      <c r="M26" s="2">
        <v>0</v>
      </c>
      <c r="N26" s="2">
        <v>0</v>
      </c>
      <c r="V26" s="16"/>
      <c r="W26" s="18">
        <f t="shared" si="3"/>
        <v>4</v>
      </c>
      <c r="X26" s="15">
        <v>0</v>
      </c>
      <c r="Y26" s="2">
        <v>0</v>
      </c>
      <c r="Z26" s="2">
        <v>0</v>
      </c>
      <c r="AA26" s="2">
        <v>0</v>
      </c>
      <c r="AI26" s="16"/>
      <c r="AJ26" s="18">
        <f t="shared" si="4"/>
        <v>0</v>
      </c>
      <c r="AK26" s="15">
        <v>2</v>
      </c>
      <c r="AL26" s="2">
        <v>2</v>
      </c>
      <c r="AM26" s="2">
        <v>0</v>
      </c>
      <c r="AN26" s="2">
        <v>0</v>
      </c>
      <c r="AV26" s="16"/>
      <c r="AW26" s="18">
        <f t="shared" si="5"/>
        <v>4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6">
        <v>0</v>
      </c>
      <c r="BJ26" s="18">
        <f t="shared" si="6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18">
        <f t="shared" si="7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18">
        <f t="shared" si="8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16">
        <v>0</v>
      </c>
      <c r="CW26" s="18">
        <f t="shared" si="9"/>
        <v>0</v>
      </c>
    </row>
    <row r="27" spans="1:101" ht="13.05" customHeight="1" x14ac:dyDescent="0.2">
      <c r="A27" s="46" t="s">
        <v>6</v>
      </c>
      <c r="B27" s="46" t="s">
        <v>47</v>
      </c>
      <c r="C27" s="89">
        <v>400</v>
      </c>
      <c r="D27" s="46" t="s">
        <v>610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44">
        <v>0</v>
      </c>
      <c r="K27" s="15">
        <v>0</v>
      </c>
      <c r="L27" s="2">
        <v>0</v>
      </c>
      <c r="M27" s="2">
        <v>0</v>
      </c>
      <c r="N27" s="2">
        <v>0</v>
      </c>
      <c r="V27" s="16"/>
      <c r="W27" s="18">
        <f t="shared" si="3"/>
        <v>0</v>
      </c>
      <c r="X27" s="15">
        <v>0</v>
      </c>
      <c r="Y27" s="2">
        <v>0</v>
      </c>
      <c r="Z27" s="2">
        <v>0</v>
      </c>
      <c r="AA27" s="2">
        <v>0</v>
      </c>
      <c r="AI27" s="16"/>
      <c r="AJ27" s="18">
        <f t="shared" si="4"/>
        <v>0</v>
      </c>
      <c r="AK27" s="15">
        <v>0</v>
      </c>
      <c r="AL27" s="2">
        <v>0</v>
      </c>
      <c r="AM27" s="2">
        <v>0</v>
      </c>
      <c r="AN27" s="2">
        <v>0</v>
      </c>
      <c r="AV27" s="16"/>
      <c r="AW27" s="18">
        <f t="shared" si="5"/>
        <v>0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6">
        <v>0</v>
      </c>
      <c r="BJ27" s="18">
        <f t="shared" si="6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18">
        <f t="shared" si="7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18">
        <f t="shared" si="8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16">
        <v>0</v>
      </c>
      <c r="CW27" s="18">
        <f t="shared" si="9"/>
        <v>0</v>
      </c>
    </row>
    <row r="28" spans="1:101" ht="13.05" customHeight="1" x14ac:dyDescent="0.2">
      <c r="A28" s="46" t="s">
        <v>6</v>
      </c>
      <c r="B28" s="46" t="s">
        <v>47</v>
      </c>
      <c r="C28" s="89">
        <v>400</v>
      </c>
      <c r="D28" s="46" t="s">
        <v>610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44">
        <v>0</v>
      </c>
      <c r="K28" s="15">
        <v>0</v>
      </c>
      <c r="L28" s="2">
        <v>0</v>
      </c>
      <c r="M28" s="2">
        <v>0</v>
      </c>
      <c r="N28" s="2">
        <v>0</v>
      </c>
      <c r="V28" s="16"/>
      <c r="W28" s="18">
        <f t="shared" si="3"/>
        <v>0</v>
      </c>
      <c r="X28" s="15">
        <v>0</v>
      </c>
      <c r="Y28" s="2">
        <v>0</v>
      </c>
      <c r="Z28" s="2">
        <v>0</v>
      </c>
      <c r="AA28" s="2">
        <v>0</v>
      </c>
      <c r="AI28" s="16"/>
      <c r="AJ28" s="18">
        <f t="shared" si="4"/>
        <v>0</v>
      </c>
      <c r="AK28" s="15">
        <v>0</v>
      </c>
      <c r="AL28" s="2">
        <v>0</v>
      </c>
      <c r="AM28" s="2">
        <v>0</v>
      </c>
      <c r="AN28" s="2">
        <v>0</v>
      </c>
      <c r="AV28" s="16"/>
      <c r="AW28" s="18">
        <f t="shared" si="5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6">
        <v>0</v>
      </c>
      <c r="BJ28" s="18">
        <f t="shared" si="6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18">
        <f t="shared" si="7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18">
        <f t="shared" si="8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16">
        <v>0</v>
      </c>
      <c r="CW28" s="18">
        <f t="shared" si="9"/>
        <v>0</v>
      </c>
    </row>
    <row r="29" spans="1:101" ht="13.05" customHeight="1" x14ac:dyDescent="0.2">
      <c r="A29" s="46" t="s">
        <v>6</v>
      </c>
      <c r="B29" s="46" t="s">
        <v>47</v>
      </c>
      <c r="C29" s="89">
        <v>400</v>
      </c>
      <c r="D29" s="46" t="s">
        <v>610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43">
        <v>0</v>
      </c>
      <c r="K29" s="15">
        <v>0</v>
      </c>
      <c r="L29" s="2">
        <v>0</v>
      </c>
      <c r="M29" s="2">
        <v>0</v>
      </c>
      <c r="N29" s="2">
        <v>0</v>
      </c>
      <c r="V29" s="16"/>
      <c r="W29" s="18">
        <f t="shared" si="3"/>
        <v>0</v>
      </c>
      <c r="X29" s="15">
        <v>0</v>
      </c>
      <c r="Y29" s="2">
        <v>0</v>
      </c>
      <c r="Z29" s="2">
        <v>0</v>
      </c>
      <c r="AA29" s="2">
        <v>0</v>
      </c>
      <c r="AI29" s="16"/>
      <c r="AJ29" s="18">
        <f t="shared" si="4"/>
        <v>0</v>
      </c>
      <c r="AK29" s="15">
        <v>0</v>
      </c>
      <c r="AL29" s="2">
        <v>0</v>
      </c>
      <c r="AM29" s="2">
        <v>0</v>
      </c>
      <c r="AN29" s="2">
        <v>0</v>
      </c>
      <c r="AV29" s="16"/>
      <c r="AW29" s="18">
        <f t="shared" si="5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6">
        <v>0</v>
      </c>
      <c r="BJ29" s="18">
        <f t="shared" si="6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18">
        <f t="shared" si="7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18">
        <f t="shared" si="8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16">
        <v>0</v>
      </c>
      <c r="CW29" s="18">
        <f t="shared" si="9"/>
        <v>0</v>
      </c>
    </row>
    <row r="30" spans="1:101" ht="13.05" customHeight="1" x14ac:dyDescent="0.2">
      <c r="A30" s="46" t="s">
        <v>6</v>
      </c>
      <c r="B30" s="46" t="s">
        <v>47</v>
      </c>
      <c r="C30" s="89">
        <v>400</v>
      </c>
      <c r="D30" s="46" t="s">
        <v>610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43">
        <v>0</v>
      </c>
      <c r="K30" s="15">
        <v>0</v>
      </c>
      <c r="L30" s="2">
        <v>0</v>
      </c>
      <c r="M30" s="2">
        <v>0</v>
      </c>
      <c r="N30" s="2">
        <v>0</v>
      </c>
      <c r="V30" s="16"/>
      <c r="W30" s="18">
        <f t="shared" si="3"/>
        <v>0</v>
      </c>
      <c r="X30" s="15">
        <v>0</v>
      </c>
      <c r="Y30" s="2">
        <v>0</v>
      </c>
      <c r="Z30" s="2">
        <v>0</v>
      </c>
      <c r="AA30" s="2">
        <v>0</v>
      </c>
      <c r="AI30" s="16"/>
      <c r="AJ30" s="18">
        <f t="shared" si="4"/>
        <v>0</v>
      </c>
      <c r="AK30" s="15">
        <v>0</v>
      </c>
      <c r="AL30" s="2">
        <v>0</v>
      </c>
      <c r="AM30" s="2">
        <v>0</v>
      </c>
      <c r="AN30" s="2">
        <v>0</v>
      </c>
      <c r="AV30" s="16"/>
      <c r="AW30" s="18">
        <f t="shared" si="5"/>
        <v>0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6">
        <v>0</v>
      </c>
      <c r="BJ30" s="18">
        <f t="shared" si="6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18">
        <f t="shared" si="7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18">
        <f t="shared" si="8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16">
        <v>0</v>
      </c>
      <c r="CW30" s="18">
        <f t="shared" si="9"/>
        <v>0</v>
      </c>
    </row>
    <row r="31" spans="1:101" ht="13.05" customHeight="1" x14ac:dyDescent="0.2">
      <c r="A31" s="46" t="s">
        <v>6</v>
      </c>
      <c r="B31" s="46" t="s">
        <v>47</v>
      </c>
      <c r="C31" s="89">
        <v>400</v>
      </c>
      <c r="D31" s="46" t="s">
        <v>610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43">
        <v>0</v>
      </c>
      <c r="K31" s="15">
        <v>0</v>
      </c>
      <c r="L31" s="2">
        <v>0</v>
      </c>
      <c r="M31" s="2">
        <v>0</v>
      </c>
      <c r="N31" s="2">
        <v>0</v>
      </c>
      <c r="V31" s="16"/>
      <c r="W31" s="18">
        <f t="shared" si="3"/>
        <v>0</v>
      </c>
      <c r="X31" s="15">
        <v>0</v>
      </c>
      <c r="Y31" s="2">
        <v>0</v>
      </c>
      <c r="Z31" s="2">
        <v>0</v>
      </c>
      <c r="AA31" s="2">
        <v>0</v>
      </c>
      <c r="AI31" s="16"/>
      <c r="AJ31" s="18">
        <f t="shared" si="4"/>
        <v>0</v>
      </c>
      <c r="AK31" s="15">
        <v>0</v>
      </c>
      <c r="AL31" s="2">
        <v>0</v>
      </c>
      <c r="AM31" s="2">
        <v>0</v>
      </c>
      <c r="AN31" s="2">
        <v>0</v>
      </c>
      <c r="AV31" s="16"/>
      <c r="AW31" s="18">
        <f t="shared" si="5"/>
        <v>0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6">
        <v>0</v>
      </c>
      <c r="BJ31" s="18">
        <f t="shared" si="6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18">
        <f t="shared" si="7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18">
        <f t="shared" si="8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16">
        <v>0</v>
      </c>
      <c r="CW31" s="18">
        <f t="shared" si="9"/>
        <v>0</v>
      </c>
    </row>
    <row r="32" spans="1:101" ht="13.05" customHeight="1" x14ac:dyDescent="0.2">
      <c r="A32" s="46" t="s">
        <v>6</v>
      </c>
      <c r="B32" s="46" t="s">
        <v>47</v>
      </c>
      <c r="C32" s="89">
        <v>400</v>
      </c>
      <c r="D32" s="46" t="s">
        <v>610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43">
        <v>0</v>
      </c>
      <c r="K32" s="15">
        <v>0</v>
      </c>
      <c r="L32" s="2">
        <v>0</v>
      </c>
      <c r="M32" s="2">
        <v>0</v>
      </c>
      <c r="N32" s="2">
        <v>0</v>
      </c>
      <c r="V32" s="16"/>
      <c r="W32" s="18">
        <f t="shared" si="3"/>
        <v>0</v>
      </c>
      <c r="X32" s="15">
        <v>0</v>
      </c>
      <c r="Y32" s="2">
        <v>0</v>
      </c>
      <c r="Z32" s="2">
        <v>0</v>
      </c>
      <c r="AA32" s="2">
        <v>0</v>
      </c>
      <c r="AI32" s="16"/>
      <c r="AJ32" s="18">
        <f t="shared" si="4"/>
        <v>0</v>
      </c>
      <c r="AK32" s="15">
        <v>0</v>
      </c>
      <c r="AL32" s="2">
        <v>0</v>
      </c>
      <c r="AM32" s="2">
        <v>0</v>
      </c>
      <c r="AN32" s="2">
        <v>0</v>
      </c>
      <c r="AV32" s="16"/>
      <c r="AW32" s="18">
        <f t="shared" si="5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6">
        <v>0</v>
      </c>
      <c r="BJ32" s="18">
        <f t="shared" si="6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18">
        <f t="shared" si="7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18">
        <f t="shared" si="8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16">
        <v>0</v>
      </c>
      <c r="CW32" s="18">
        <f t="shared" si="9"/>
        <v>0</v>
      </c>
    </row>
    <row r="33" spans="1:101" ht="13.05" customHeight="1" x14ac:dyDescent="0.2">
      <c r="A33" s="46" t="s">
        <v>6</v>
      </c>
      <c r="B33" s="46" t="s">
        <v>47</v>
      </c>
      <c r="C33" s="89">
        <v>400</v>
      </c>
      <c r="D33" s="46" t="s">
        <v>610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43">
        <v>0</v>
      </c>
      <c r="K33" s="15">
        <v>0</v>
      </c>
      <c r="L33" s="2">
        <v>0</v>
      </c>
      <c r="M33" s="2">
        <v>0</v>
      </c>
      <c r="N33" s="2">
        <v>0</v>
      </c>
      <c r="V33" s="16"/>
      <c r="W33" s="18">
        <f t="shared" si="3"/>
        <v>0</v>
      </c>
      <c r="X33" s="15">
        <v>0</v>
      </c>
      <c r="Y33" s="2">
        <v>0</v>
      </c>
      <c r="Z33" s="2">
        <v>0</v>
      </c>
      <c r="AA33" s="2">
        <v>0</v>
      </c>
      <c r="AI33" s="16"/>
      <c r="AJ33" s="18">
        <f t="shared" si="4"/>
        <v>0</v>
      </c>
      <c r="AK33" s="15">
        <v>0</v>
      </c>
      <c r="AL33" s="2">
        <v>0</v>
      </c>
      <c r="AM33" s="2">
        <v>0</v>
      </c>
      <c r="AN33" s="2">
        <v>0</v>
      </c>
      <c r="AV33" s="16"/>
      <c r="AW33" s="18">
        <f t="shared" si="5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6">
        <v>0</v>
      </c>
      <c r="BJ33" s="18">
        <f t="shared" si="6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18">
        <f t="shared" si="7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18">
        <f t="shared" si="8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16">
        <v>0</v>
      </c>
      <c r="CW33" s="18">
        <f t="shared" si="9"/>
        <v>0</v>
      </c>
    </row>
    <row r="34" spans="1:101" ht="13.05" customHeight="1" x14ac:dyDescent="0.2">
      <c r="A34" s="46" t="s">
        <v>6</v>
      </c>
      <c r="B34" s="46" t="s">
        <v>47</v>
      </c>
      <c r="C34" s="89">
        <v>400</v>
      </c>
      <c r="D34" s="46" t="s">
        <v>610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43">
        <v>0</v>
      </c>
      <c r="K34" s="15">
        <v>0</v>
      </c>
      <c r="L34" s="2">
        <v>0</v>
      </c>
      <c r="M34" s="2">
        <v>0</v>
      </c>
      <c r="N34" s="2">
        <v>0</v>
      </c>
      <c r="V34" s="16"/>
      <c r="W34" s="18">
        <f t="shared" si="3"/>
        <v>0</v>
      </c>
      <c r="X34" s="15">
        <v>0</v>
      </c>
      <c r="Y34" s="2">
        <v>0</v>
      </c>
      <c r="Z34" s="2">
        <v>0</v>
      </c>
      <c r="AA34" s="2">
        <v>0</v>
      </c>
      <c r="AI34" s="16"/>
      <c r="AJ34" s="18">
        <f t="shared" si="4"/>
        <v>0</v>
      </c>
      <c r="AK34" s="15">
        <v>0</v>
      </c>
      <c r="AL34" s="2">
        <v>0</v>
      </c>
      <c r="AM34" s="2">
        <v>0</v>
      </c>
      <c r="AN34" s="2">
        <v>0</v>
      </c>
      <c r="AV34" s="16"/>
      <c r="AW34" s="18">
        <f t="shared" si="5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6">
        <v>0</v>
      </c>
      <c r="BJ34" s="18">
        <f t="shared" si="6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18">
        <f t="shared" si="7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18">
        <f t="shared" si="8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16">
        <v>0</v>
      </c>
      <c r="CW34" s="18">
        <f t="shared" si="9"/>
        <v>0</v>
      </c>
    </row>
    <row r="35" spans="1:101" ht="13.05" customHeight="1" x14ac:dyDescent="0.2">
      <c r="A35" s="46" t="s">
        <v>6</v>
      </c>
      <c r="B35" s="46" t="s">
        <v>47</v>
      </c>
      <c r="C35" s="89">
        <v>400</v>
      </c>
      <c r="D35" s="46" t="s">
        <v>610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43">
        <v>0</v>
      </c>
      <c r="K35" s="15">
        <v>0</v>
      </c>
      <c r="L35" s="2">
        <v>0</v>
      </c>
      <c r="M35" s="2">
        <v>0</v>
      </c>
      <c r="N35" s="2">
        <v>0</v>
      </c>
      <c r="V35" s="16"/>
      <c r="W35" s="18">
        <f t="shared" si="3"/>
        <v>0</v>
      </c>
      <c r="X35" s="15">
        <v>0</v>
      </c>
      <c r="Y35" s="2">
        <v>0</v>
      </c>
      <c r="Z35" s="2">
        <v>0</v>
      </c>
      <c r="AA35" s="2">
        <v>0</v>
      </c>
      <c r="AI35" s="16"/>
      <c r="AJ35" s="18">
        <f t="shared" si="4"/>
        <v>0</v>
      </c>
      <c r="AK35" s="15">
        <v>0</v>
      </c>
      <c r="AL35" s="2">
        <v>0</v>
      </c>
      <c r="AM35" s="2">
        <v>0</v>
      </c>
      <c r="AN35" s="2">
        <v>0</v>
      </c>
      <c r="AV35" s="16"/>
      <c r="AW35" s="18">
        <f t="shared" si="5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6">
        <v>0</v>
      </c>
      <c r="BJ35" s="18">
        <f t="shared" si="6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18">
        <f t="shared" si="7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18">
        <f t="shared" si="8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16">
        <v>0</v>
      </c>
      <c r="CW35" s="18">
        <f t="shared" si="9"/>
        <v>0</v>
      </c>
    </row>
    <row r="36" spans="1:101" ht="13.05" customHeight="1" x14ac:dyDescent="0.2">
      <c r="A36" s="46" t="s">
        <v>6</v>
      </c>
      <c r="B36" s="46" t="s">
        <v>47</v>
      </c>
      <c r="C36" s="89">
        <v>400</v>
      </c>
      <c r="D36" s="46" t="s">
        <v>610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43">
        <v>0</v>
      </c>
      <c r="K36" s="15">
        <v>0</v>
      </c>
      <c r="L36" s="2">
        <v>0</v>
      </c>
      <c r="M36" s="2">
        <v>0</v>
      </c>
      <c r="N36" s="2">
        <v>0</v>
      </c>
      <c r="V36" s="16"/>
      <c r="W36" s="18">
        <f t="shared" si="3"/>
        <v>0</v>
      </c>
      <c r="X36" s="15">
        <v>0</v>
      </c>
      <c r="Y36" s="2">
        <v>0</v>
      </c>
      <c r="Z36" s="2">
        <v>0</v>
      </c>
      <c r="AA36" s="2">
        <v>0</v>
      </c>
      <c r="AI36" s="16"/>
      <c r="AJ36" s="18">
        <f t="shared" si="4"/>
        <v>0</v>
      </c>
      <c r="AK36" s="15">
        <v>0</v>
      </c>
      <c r="AL36" s="2">
        <v>0</v>
      </c>
      <c r="AM36" s="2">
        <v>0</v>
      </c>
      <c r="AN36" s="2">
        <v>0</v>
      </c>
      <c r="AV36" s="16"/>
      <c r="AW36" s="18">
        <f t="shared" si="5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6">
        <v>0</v>
      </c>
      <c r="BJ36" s="18">
        <f t="shared" si="6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18">
        <f t="shared" si="7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18">
        <f t="shared" si="8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16">
        <v>0</v>
      </c>
      <c r="CW36" s="18">
        <f t="shared" si="9"/>
        <v>0</v>
      </c>
    </row>
    <row r="37" spans="1:101" ht="13.05" customHeight="1" x14ac:dyDescent="0.2">
      <c r="A37" s="46" t="s">
        <v>6</v>
      </c>
      <c r="B37" s="46" t="s">
        <v>47</v>
      </c>
      <c r="C37" s="89">
        <v>400</v>
      </c>
      <c r="D37" s="46" t="s">
        <v>610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43">
        <v>0</v>
      </c>
      <c r="K37" s="15">
        <v>0</v>
      </c>
      <c r="L37" s="2">
        <v>0</v>
      </c>
      <c r="M37" s="2">
        <v>0</v>
      </c>
      <c r="N37" s="2">
        <v>0</v>
      </c>
      <c r="V37" s="16"/>
      <c r="W37" s="18">
        <f t="shared" si="3"/>
        <v>0</v>
      </c>
      <c r="X37" s="15">
        <v>0</v>
      </c>
      <c r="Y37" s="2">
        <v>0</v>
      </c>
      <c r="Z37" s="2">
        <v>0</v>
      </c>
      <c r="AA37" s="2">
        <v>0</v>
      </c>
      <c r="AI37" s="16"/>
      <c r="AJ37" s="18">
        <f t="shared" si="4"/>
        <v>0</v>
      </c>
      <c r="AK37" s="15">
        <v>0</v>
      </c>
      <c r="AL37" s="2">
        <v>0</v>
      </c>
      <c r="AM37" s="2">
        <v>0</v>
      </c>
      <c r="AN37" s="2">
        <v>0</v>
      </c>
      <c r="AV37" s="16"/>
      <c r="AW37" s="18">
        <f t="shared" si="5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6">
        <v>0</v>
      </c>
      <c r="BJ37" s="18">
        <f t="shared" si="6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18">
        <f t="shared" si="7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18">
        <f t="shared" si="8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16">
        <v>0</v>
      </c>
      <c r="CW37" s="18">
        <f t="shared" si="9"/>
        <v>0</v>
      </c>
    </row>
    <row r="38" spans="1:101" ht="13.05" customHeight="1" x14ac:dyDescent="0.2">
      <c r="A38" s="46" t="s">
        <v>6</v>
      </c>
      <c r="B38" s="46" t="s">
        <v>47</v>
      </c>
      <c r="C38" s="89">
        <v>400</v>
      </c>
      <c r="D38" s="46" t="s">
        <v>610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43">
        <v>0</v>
      </c>
      <c r="K38" s="15">
        <v>0</v>
      </c>
      <c r="L38" s="2">
        <v>0</v>
      </c>
      <c r="M38" s="2">
        <v>0</v>
      </c>
      <c r="N38" s="2">
        <v>0</v>
      </c>
      <c r="V38" s="16"/>
      <c r="W38" s="18">
        <f t="shared" si="3"/>
        <v>0</v>
      </c>
      <c r="X38" s="15">
        <v>0</v>
      </c>
      <c r="Y38" s="2">
        <v>0</v>
      </c>
      <c r="Z38" s="2">
        <v>0</v>
      </c>
      <c r="AA38" s="2">
        <v>0</v>
      </c>
      <c r="AI38" s="16"/>
      <c r="AJ38" s="18">
        <f t="shared" si="4"/>
        <v>0</v>
      </c>
      <c r="AK38" s="15">
        <v>0</v>
      </c>
      <c r="AL38" s="2">
        <v>0</v>
      </c>
      <c r="AM38" s="2">
        <v>0</v>
      </c>
      <c r="AN38" s="2">
        <v>0</v>
      </c>
      <c r="AV38" s="16"/>
      <c r="AW38" s="18">
        <f t="shared" si="5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6">
        <v>0</v>
      </c>
      <c r="BJ38" s="18">
        <f t="shared" si="6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18">
        <f t="shared" si="7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18">
        <f t="shared" si="8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16">
        <v>0</v>
      </c>
      <c r="CW38" s="18">
        <f t="shared" si="9"/>
        <v>0</v>
      </c>
    </row>
    <row r="39" spans="1:101" ht="13.05" customHeight="1" x14ac:dyDescent="0.2">
      <c r="A39" s="46" t="s">
        <v>6</v>
      </c>
      <c r="B39" s="46" t="s">
        <v>47</v>
      </c>
      <c r="C39" s="89">
        <v>400</v>
      </c>
      <c r="D39" s="46" t="s">
        <v>610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43">
        <v>0</v>
      </c>
      <c r="K39" s="15">
        <v>0</v>
      </c>
      <c r="L39" s="2">
        <v>0</v>
      </c>
      <c r="M39" s="2">
        <v>0</v>
      </c>
      <c r="N39" s="2">
        <v>0</v>
      </c>
      <c r="V39" s="16"/>
      <c r="W39" s="18">
        <f t="shared" si="3"/>
        <v>0</v>
      </c>
      <c r="X39" s="15">
        <v>0</v>
      </c>
      <c r="Y39" s="2">
        <v>0</v>
      </c>
      <c r="Z39" s="2">
        <v>0</v>
      </c>
      <c r="AA39" s="2">
        <v>0</v>
      </c>
      <c r="AI39" s="16"/>
      <c r="AJ39" s="18">
        <f t="shared" si="4"/>
        <v>0</v>
      </c>
      <c r="AK39" s="15">
        <v>0</v>
      </c>
      <c r="AL39" s="2">
        <v>0</v>
      </c>
      <c r="AM39" s="2">
        <v>0</v>
      </c>
      <c r="AN39" s="2">
        <v>0</v>
      </c>
      <c r="AV39" s="16"/>
      <c r="AW39" s="18">
        <f t="shared" si="5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6">
        <v>0</v>
      </c>
      <c r="BJ39" s="18">
        <f t="shared" si="6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18">
        <f t="shared" si="7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18">
        <f t="shared" si="8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16">
        <v>0</v>
      </c>
      <c r="CW39" s="18">
        <f t="shared" si="9"/>
        <v>0</v>
      </c>
    </row>
    <row r="40" spans="1:101" ht="13.05" customHeight="1" x14ac:dyDescent="0.2">
      <c r="A40" s="46" t="s">
        <v>6</v>
      </c>
      <c r="B40" s="46" t="s">
        <v>47</v>
      </c>
      <c r="C40" s="89">
        <v>400</v>
      </c>
      <c r="D40" s="46" t="s">
        <v>610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43">
        <v>0</v>
      </c>
      <c r="K40" s="15">
        <v>0</v>
      </c>
      <c r="L40" s="2">
        <v>0</v>
      </c>
      <c r="M40" s="2">
        <v>0</v>
      </c>
      <c r="N40" s="2">
        <v>0</v>
      </c>
      <c r="V40" s="16"/>
      <c r="W40" s="18">
        <f t="shared" si="3"/>
        <v>0</v>
      </c>
      <c r="X40" s="15">
        <v>0</v>
      </c>
      <c r="Y40" s="2">
        <v>0</v>
      </c>
      <c r="Z40" s="2">
        <v>0</v>
      </c>
      <c r="AA40" s="2">
        <v>0</v>
      </c>
      <c r="AI40" s="16"/>
      <c r="AJ40" s="18">
        <f t="shared" si="4"/>
        <v>0</v>
      </c>
      <c r="AK40" s="15">
        <v>0</v>
      </c>
      <c r="AL40" s="2">
        <v>0</v>
      </c>
      <c r="AM40" s="2">
        <v>0</v>
      </c>
      <c r="AN40" s="2">
        <v>0</v>
      </c>
      <c r="AV40" s="16"/>
      <c r="AW40" s="18">
        <f t="shared" si="5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6">
        <v>0</v>
      </c>
      <c r="BJ40" s="18">
        <f t="shared" si="6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18">
        <f t="shared" si="7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18">
        <f t="shared" si="8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16">
        <v>0</v>
      </c>
      <c r="CW40" s="18">
        <f t="shared" si="9"/>
        <v>0</v>
      </c>
    </row>
    <row r="41" spans="1:101" ht="13.05" customHeight="1" x14ac:dyDescent="0.2">
      <c r="A41" s="46" t="s">
        <v>6</v>
      </c>
      <c r="B41" s="46" t="s">
        <v>47</v>
      </c>
      <c r="C41" s="89">
        <v>400</v>
      </c>
      <c r="D41" s="46" t="s">
        <v>610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43">
        <v>0</v>
      </c>
      <c r="K41" s="15">
        <v>0</v>
      </c>
      <c r="L41" s="2">
        <v>0</v>
      </c>
      <c r="M41" s="2">
        <v>0</v>
      </c>
      <c r="N41" s="2">
        <v>0</v>
      </c>
      <c r="V41" s="16"/>
      <c r="W41" s="18">
        <f t="shared" si="3"/>
        <v>0</v>
      </c>
      <c r="X41" s="15">
        <v>0</v>
      </c>
      <c r="Y41" s="2">
        <v>0</v>
      </c>
      <c r="Z41" s="2">
        <v>0</v>
      </c>
      <c r="AA41" s="2">
        <v>0</v>
      </c>
      <c r="AI41" s="16"/>
      <c r="AJ41" s="18">
        <f t="shared" si="4"/>
        <v>0</v>
      </c>
      <c r="AK41" s="15">
        <v>0</v>
      </c>
      <c r="AL41" s="2">
        <v>0</v>
      </c>
      <c r="AM41" s="2">
        <v>0</v>
      </c>
      <c r="AN41" s="2">
        <v>0</v>
      </c>
      <c r="AV41" s="16"/>
      <c r="AW41" s="18">
        <f t="shared" si="5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6">
        <v>0</v>
      </c>
      <c r="BJ41" s="18">
        <f t="shared" si="6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18">
        <f t="shared" si="7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18">
        <f t="shared" si="8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16">
        <v>0</v>
      </c>
      <c r="CW41" s="18">
        <f t="shared" si="9"/>
        <v>0</v>
      </c>
    </row>
    <row r="42" spans="1:101" ht="13.05" customHeight="1" x14ac:dyDescent="0.2">
      <c r="A42" s="46" t="s">
        <v>6</v>
      </c>
      <c r="B42" s="46" t="s">
        <v>47</v>
      </c>
      <c r="C42" s="89">
        <v>400</v>
      </c>
      <c r="D42" s="46" t="s">
        <v>610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43">
        <v>0</v>
      </c>
      <c r="K42" s="15">
        <v>0</v>
      </c>
      <c r="L42" s="2">
        <v>0</v>
      </c>
      <c r="M42" s="2">
        <v>0</v>
      </c>
      <c r="N42" s="2">
        <v>0</v>
      </c>
      <c r="V42" s="16"/>
      <c r="W42" s="18">
        <f t="shared" si="3"/>
        <v>0</v>
      </c>
      <c r="X42" s="15">
        <v>0</v>
      </c>
      <c r="Y42" s="2">
        <v>0</v>
      </c>
      <c r="Z42" s="2">
        <v>0</v>
      </c>
      <c r="AA42" s="2">
        <v>0</v>
      </c>
      <c r="AI42" s="16"/>
      <c r="AJ42" s="18">
        <f t="shared" si="4"/>
        <v>0</v>
      </c>
      <c r="AK42" s="15">
        <v>0</v>
      </c>
      <c r="AL42" s="2">
        <v>0</v>
      </c>
      <c r="AM42" s="2">
        <v>0</v>
      </c>
      <c r="AN42" s="2">
        <v>0</v>
      </c>
      <c r="AV42" s="16"/>
      <c r="AW42" s="18">
        <f t="shared" si="5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6">
        <v>0</v>
      </c>
      <c r="BJ42" s="18">
        <f t="shared" si="6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18">
        <f t="shared" si="7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18">
        <f t="shared" si="8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16">
        <v>0</v>
      </c>
      <c r="CW42" s="18">
        <f t="shared" si="9"/>
        <v>0</v>
      </c>
    </row>
    <row r="43" spans="1:101" ht="13.05" customHeight="1" x14ac:dyDescent="0.2">
      <c r="A43" s="46" t="s">
        <v>6</v>
      </c>
      <c r="B43" s="46" t="s">
        <v>47</v>
      </c>
      <c r="C43" s="89">
        <v>400</v>
      </c>
      <c r="D43" s="46" t="s">
        <v>610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43">
        <v>0</v>
      </c>
      <c r="K43" s="15">
        <v>0</v>
      </c>
      <c r="L43" s="2">
        <v>0</v>
      </c>
      <c r="M43" s="2">
        <v>0</v>
      </c>
      <c r="N43" s="2">
        <v>0</v>
      </c>
      <c r="V43" s="16"/>
      <c r="W43" s="18">
        <f t="shared" si="3"/>
        <v>0</v>
      </c>
      <c r="X43" s="15">
        <v>0</v>
      </c>
      <c r="Y43" s="2">
        <v>0</v>
      </c>
      <c r="Z43" s="2">
        <v>0</v>
      </c>
      <c r="AA43" s="2">
        <v>0</v>
      </c>
      <c r="AI43" s="16"/>
      <c r="AJ43" s="18">
        <f t="shared" si="4"/>
        <v>0</v>
      </c>
      <c r="AK43" s="15">
        <v>0</v>
      </c>
      <c r="AL43" s="2">
        <v>0</v>
      </c>
      <c r="AM43" s="2">
        <v>0</v>
      </c>
      <c r="AN43" s="2">
        <v>0</v>
      </c>
      <c r="AV43" s="16"/>
      <c r="AW43" s="18">
        <f t="shared" si="5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6">
        <v>0</v>
      </c>
      <c r="BJ43" s="18">
        <f t="shared" si="6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18">
        <f t="shared" si="7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18">
        <f t="shared" si="8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16">
        <v>0</v>
      </c>
      <c r="CW43" s="18">
        <f t="shared" si="9"/>
        <v>0</v>
      </c>
    </row>
    <row r="44" spans="1:101" ht="13.05" customHeight="1" x14ac:dyDescent="0.2">
      <c r="A44" s="46" t="s">
        <v>6</v>
      </c>
      <c r="B44" s="46" t="s">
        <v>47</v>
      </c>
      <c r="C44" s="89">
        <v>400</v>
      </c>
      <c r="D44" s="46" t="s">
        <v>610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43">
        <v>0</v>
      </c>
      <c r="K44" s="15">
        <v>1</v>
      </c>
      <c r="L44" s="2">
        <v>0</v>
      </c>
      <c r="M44" s="2">
        <v>0</v>
      </c>
      <c r="N44" s="2">
        <v>0</v>
      </c>
      <c r="V44" s="16"/>
      <c r="W44" s="18">
        <f t="shared" si="3"/>
        <v>1</v>
      </c>
      <c r="X44" s="15">
        <v>0</v>
      </c>
      <c r="Y44" s="2">
        <v>0</v>
      </c>
      <c r="Z44" s="2">
        <v>0</v>
      </c>
      <c r="AA44" s="2">
        <v>0</v>
      </c>
      <c r="AI44" s="16"/>
      <c r="AJ44" s="18">
        <f t="shared" si="4"/>
        <v>0</v>
      </c>
      <c r="AK44" s="15">
        <v>0</v>
      </c>
      <c r="AL44" s="2">
        <v>0</v>
      </c>
      <c r="AM44" s="2">
        <v>0</v>
      </c>
      <c r="AN44" s="2">
        <v>0</v>
      </c>
      <c r="AV44" s="16"/>
      <c r="AW44" s="18">
        <f t="shared" si="5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6">
        <v>0</v>
      </c>
      <c r="BJ44" s="18">
        <f t="shared" si="6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18">
        <f t="shared" si="7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18">
        <f t="shared" si="8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16">
        <v>0</v>
      </c>
      <c r="CW44" s="18">
        <f t="shared" si="9"/>
        <v>0</v>
      </c>
    </row>
    <row r="45" spans="1:101" ht="13.05" customHeight="1" x14ac:dyDescent="0.2">
      <c r="A45" s="46" t="s">
        <v>6</v>
      </c>
      <c r="B45" s="46" t="s">
        <v>47</v>
      </c>
      <c r="C45" s="89">
        <v>400</v>
      </c>
      <c r="D45" s="46" t="s">
        <v>610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43">
        <v>0</v>
      </c>
      <c r="K45" s="15">
        <v>0</v>
      </c>
      <c r="L45" s="2">
        <v>0</v>
      </c>
      <c r="M45" s="2">
        <v>0</v>
      </c>
      <c r="N45" s="2">
        <v>0</v>
      </c>
      <c r="V45" s="16"/>
      <c r="W45" s="18">
        <f t="shared" si="3"/>
        <v>0</v>
      </c>
      <c r="X45" s="15">
        <v>0</v>
      </c>
      <c r="Y45" s="2">
        <v>0</v>
      </c>
      <c r="Z45" s="2">
        <v>0</v>
      </c>
      <c r="AA45" s="2">
        <v>0</v>
      </c>
      <c r="AI45" s="16"/>
      <c r="AJ45" s="18">
        <f t="shared" si="4"/>
        <v>0</v>
      </c>
      <c r="AK45" s="15">
        <v>0</v>
      </c>
      <c r="AL45" s="2">
        <v>0</v>
      </c>
      <c r="AM45" s="2">
        <v>0</v>
      </c>
      <c r="AN45" s="2">
        <v>0</v>
      </c>
      <c r="AV45" s="16"/>
      <c r="AW45" s="18">
        <f t="shared" si="5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16">
        <v>0</v>
      </c>
      <c r="BJ45" s="18">
        <f t="shared" si="6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18">
        <f t="shared" si="7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18">
        <f t="shared" si="8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16">
        <v>0</v>
      </c>
      <c r="CW45" s="18">
        <f t="shared" si="9"/>
        <v>0</v>
      </c>
    </row>
    <row r="46" spans="1:101" ht="13.05" customHeight="1" x14ac:dyDescent="0.2">
      <c r="A46" s="46" t="s">
        <v>6</v>
      </c>
      <c r="B46" s="46" t="s">
        <v>71</v>
      </c>
      <c r="C46" s="89">
        <v>400</v>
      </c>
      <c r="D46" s="46" t="s">
        <v>610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44">
        <v>0</v>
      </c>
      <c r="K46" s="15">
        <v>0</v>
      </c>
      <c r="L46" s="2">
        <v>0</v>
      </c>
      <c r="M46" s="2">
        <v>0</v>
      </c>
      <c r="N46" s="2">
        <v>0</v>
      </c>
      <c r="V46" s="16"/>
      <c r="W46" s="18">
        <f t="shared" si="3"/>
        <v>0</v>
      </c>
      <c r="X46" s="15">
        <v>0</v>
      </c>
      <c r="Y46" s="2">
        <v>0</v>
      </c>
      <c r="Z46" s="2">
        <v>0</v>
      </c>
      <c r="AA46" s="2">
        <v>0</v>
      </c>
      <c r="AI46" s="16"/>
      <c r="AJ46" s="18">
        <f t="shared" si="4"/>
        <v>0</v>
      </c>
      <c r="AK46" s="15">
        <v>0</v>
      </c>
      <c r="AL46" s="2">
        <v>0</v>
      </c>
      <c r="AM46" s="2">
        <v>0</v>
      </c>
      <c r="AN46" s="2">
        <v>0</v>
      </c>
      <c r="AV46" s="16"/>
      <c r="AW46" s="18">
        <f t="shared" si="5"/>
        <v>0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16">
        <v>0</v>
      </c>
      <c r="BJ46" s="18">
        <f t="shared" si="6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18">
        <f t="shared" si="7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18">
        <f t="shared" si="8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16">
        <v>0</v>
      </c>
      <c r="CW46" s="18">
        <f t="shared" si="9"/>
        <v>0</v>
      </c>
    </row>
    <row r="47" spans="1:101" ht="13.05" customHeight="1" x14ac:dyDescent="0.2">
      <c r="A47" s="46" t="s">
        <v>6</v>
      </c>
      <c r="B47" s="46" t="s">
        <v>71</v>
      </c>
      <c r="C47" s="89">
        <v>400</v>
      </c>
      <c r="D47" s="46" t="s">
        <v>610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43">
        <v>0</v>
      </c>
      <c r="K47" s="15">
        <v>0</v>
      </c>
      <c r="L47" s="2">
        <v>1</v>
      </c>
      <c r="M47" s="2">
        <v>0</v>
      </c>
      <c r="N47" s="2">
        <v>0</v>
      </c>
      <c r="V47" s="16"/>
      <c r="W47" s="18">
        <f t="shared" si="3"/>
        <v>1</v>
      </c>
      <c r="X47" s="15">
        <v>0</v>
      </c>
      <c r="Y47" s="2">
        <v>0</v>
      </c>
      <c r="Z47" s="2">
        <v>0</v>
      </c>
      <c r="AA47" s="2">
        <v>0</v>
      </c>
      <c r="AI47" s="16"/>
      <c r="AJ47" s="18">
        <f t="shared" si="4"/>
        <v>0</v>
      </c>
      <c r="AK47" s="15">
        <v>0</v>
      </c>
      <c r="AL47" s="2">
        <v>1</v>
      </c>
      <c r="AM47" s="2">
        <v>0</v>
      </c>
      <c r="AN47" s="2">
        <v>0</v>
      </c>
      <c r="AV47" s="16"/>
      <c r="AW47" s="18">
        <f t="shared" si="5"/>
        <v>1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16">
        <v>0</v>
      </c>
      <c r="BJ47" s="18">
        <f t="shared" si="6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18">
        <f t="shared" si="7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18">
        <f t="shared" si="8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16">
        <v>0</v>
      </c>
      <c r="CW47" s="18">
        <f t="shared" si="9"/>
        <v>0</v>
      </c>
    </row>
    <row r="48" spans="1:101" ht="13.05" customHeight="1" x14ac:dyDescent="0.2">
      <c r="A48" s="46" t="s">
        <v>6</v>
      </c>
      <c r="B48" s="46" t="s">
        <v>71</v>
      </c>
      <c r="C48" s="89">
        <v>400</v>
      </c>
      <c r="D48" s="46" t="s">
        <v>610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43">
        <v>0</v>
      </c>
      <c r="K48" s="15">
        <v>0</v>
      </c>
      <c r="L48" s="2">
        <v>0</v>
      </c>
      <c r="M48" s="2">
        <v>0</v>
      </c>
      <c r="N48" s="2">
        <v>0</v>
      </c>
      <c r="V48" s="16"/>
      <c r="W48" s="18">
        <f t="shared" si="3"/>
        <v>0</v>
      </c>
      <c r="X48" s="15">
        <v>0</v>
      </c>
      <c r="Y48" s="2">
        <v>0</v>
      </c>
      <c r="Z48" s="2">
        <v>0</v>
      </c>
      <c r="AA48" s="2">
        <v>0</v>
      </c>
      <c r="AI48" s="16"/>
      <c r="AJ48" s="18">
        <f t="shared" si="4"/>
        <v>0</v>
      </c>
      <c r="AK48" s="15">
        <v>0</v>
      </c>
      <c r="AL48" s="2">
        <v>0</v>
      </c>
      <c r="AM48" s="2">
        <v>0</v>
      </c>
      <c r="AN48" s="2">
        <v>0</v>
      </c>
      <c r="AV48" s="16"/>
      <c r="AW48" s="18">
        <f t="shared" si="5"/>
        <v>0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16">
        <v>0</v>
      </c>
      <c r="BJ48" s="18">
        <f t="shared" si="6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18">
        <f t="shared" si="7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18">
        <f t="shared" si="8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16">
        <v>0</v>
      </c>
      <c r="CW48" s="18">
        <f t="shared" si="9"/>
        <v>0</v>
      </c>
    </row>
    <row r="49" spans="1:101" ht="13.05" customHeight="1" x14ac:dyDescent="0.2">
      <c r="A49" s="46" t="s">
        <v>6</v>
      </c>
      <c r="B49" s="46" t="s">
        <v>71</v>
      </c>
      <c r="C49" s="89">
        <v>400</v>
      </c>
      <c r="D49" s="46" t="s">
        <v>610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43">
        <v>0</v>
      </c>
      <c r="K49" s="15">
        <v>0</v>
      </c>
      <c r="L49" s="2">
        <v>0</v>
      </c>
      <c r="M49" s="2">
        <v>0</v>
      </c>
      <c r="N49" s="2">
        <v>0</v>
      </c>
      <c r="V49" s="16"/>
      <c r="W49" s="18">
        <f t="shared" si="3"/>
        <v>0</v>
      </c>
      <c r="X49" s="15">
        <v>0</v>
      </c>
      <c r="Y49" s="2">
        <v>0</v>
      </c>
      <c r="Z49" s="2">
        <v>0</v>
      </c>
      <c r="AA49" s="2">
        <v>0</v>
      </c>
      <c r="AI49" s="16"/>
      <c r="AJ49" s="18">
        <f t="shared" si="4"/>
        <v>0</v>
      </c>
      <c r="AK49" s="15">
        <v>0</v>
      </c>
      <c r="AL49" s="2">
        <v>0</v>
      </c>
      <c r="AM49" s="2">
        <v>0</v>
      </c>
      <c r="AN49" s="2">
        <v>0</v>
      </c>
      <c r="AV49" s="16"/>
      <c r="AW49" s="18">
        <f t="shared" si="5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16">
        <v>0</v>
      </c>
      <c r="BJ49" s="18">
        <f t="shared" si="6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18">
        <f t="shared" si="7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18">
        <f t="shared" si="8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16">
        <v>0</v>
      </c>
      <c r="CW49" s="18">
        <f t="shared" si="9"/>
        <v>0</v>
      </c>
    </row>
    <row r="50" spans="1:101" ht="13.05" customHeight="1" x14ac:dyDescent="0.2">
      <c r="A50" s="46" t="s">
        <v>6</v>
      </c>
      <c r="B50" s="46" t="s">
        <v>71</v>
      </c>
      <c r="C50" s="89">
        <v>400</v>
      </c>
      <c r="D50" s="46" t="s">
        <v>610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43">
        <v>0</v>
      </c>
      <c r="K50" s="15">
        <v>0</v>
      </c>
      <c r="L50" s="2">
        <v>0</v>
      </c>
      <c r="M50" s="2">
        <v>0</v>
      </c>
      <c r="N50" s="2">
        <v>0</v>
      </c>
      <c r="V50" s="16"/>
      <c r="W50" s="18">
        <f t="shared" si="3"/>
        <v>0</v>
      </c>
      <c r="X50" s="15">
        <v>0</v>
      </c>
      <c r="Y50" s="2">
        <v>0</v>
      </c>
      <c r="Z50" s="2">
        <v>0</v>
      </c>
      <c r="AA50" s="2">
        <v>0</v>
      </c>
      <c r="AI50" s="16"/>
      <c r="AJ50" s="18">
        <f t="shared" si="4"/>
        <v>0</v>
      </c>
      <c r="AK50" s="15">
        <v>0</v>
      </c>
      <c r="AL50" s="2">
        <v>0</v>
      </c>
      <c r="AM50" s="2">
        <v>0</v>
      </c>
      <c r="AN50" s="2">
        <v>0</v>
      </c>
      <c r="AV50" s="16"/>
      <c r="AW50" s="18">
        <f t="shared" si="5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6">
        <v>0</v>
      </c>
      <c r="BJ50" s="18">
        <f t="shared" si="6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18">
        <f t="shared" si="7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18">
        <f t="shared" si="8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16">
        <v>0</v>
      </c>
      <c r="CW50" s="18">
        <f t="shared" si="9"/>
        <v>0</v>
      </c>
    </row>
    <row r="51" spans="1:101" ht="13.05" customHeight="1" x14ac:dyDescent="0.2">
      <c r="A51" s="46" t="s">
        <v>6</v>
      </c>
      <c r="B51" s="46" t="s">
        <v>71</v>
      </c>
      <c r="C51" s="89">
        <v>400</v>
      </c>
      <c r="D51" s="46" t="s">
        <v>610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43">
        <v>0</v>
      </c>
      <c r="K51" s="15">
        <v>0</v>
      </c>
      <c r="L51" s="2">
        <v>0</v>
      </c>
      <c r="M51" s="2">
        <v>0</v>
      </c>
      <c r="N51" s="2">
        <v>0</v>
      </c>
      <c r="V51" s="16"/>
      <c r="W51" s="18">
        <f t="shared" si="3"/>
        <v>0</v>
      </c>
      <c r="X51" s="15">
        <v>0</v>
      </c>
      <c r="Y51" s="2">
        <v>0</v>
      </c>
      <c r="Z51" s="2">
        <v>0</v>
      </c>
      <c r="AA51" s="2">
        <v>0</v>
      </c>
      <c r="AI51" s="16"/>
      <c r="AJ51" s="18">
        <f t="shared" si="4"/>
        <v>0</v>
      </c>
      <c r="AK51" s="15">
        <v>0</v>
      </c>
      <c r="AL51" s="2">
        <v>0</v>
      </c>
      <c r="AM51" s="2">
        <v>0</v>
      </c>
      <c r="AN51" s="2">
        <v>0</v>
      </c>
      <c r="AV51" s="16"/>
      <c r="AW51" s="18">
        <f t="shared" si="5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16">
        <v>0</v>
      </c>
      <c r="BJ51" s="18">
        <f t="shared" si="6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18">
        <f t="shared" si="7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18">
        <f t="shared" si="8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16">
        <v>0</v>
      </c>
      <c r="CW51" s="18">
        <f t="shared" si="9"/>
        <v>0</v>
      </c>
    </row>
    <row r="52" spans="1:101" ht="13.05" customHeight="1" x14ac:dyDescent="0.2">
      <c r="A52" s="46" t="s">
        <v>6</v>
      </c>
      <c r="B52" s="46" t="s">
        <v>12</v>
      </c>
      <c r="C52" s="89">
        <v>400</v>
      </c>
      <c r="D52" s="46" t="s">
        <v>610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43">
        <v>0</v>
      </c>
      <c r="K52" s="15">
        <v>0</v>
      </c>
      <c r="L52" s="2">
        <v>0</v>
      </c>
      <c r="M52" s="2">
        <v>0</v>
      </c>
      <c r="N52" s="2">
        <v>0</v>
      </c>
      <c r="V52" s="16"/>
      <c r="W52" s="18">
        <f t="shared" si="3"/>
        <v>0</v>
      </c>
      <c r="X52" s="15">
        <v>0</v>
      </c>
      <c r="Y52" s="2">
        <v>0</v>
      </c>
      <c r="Z52" s="2">
        <v>0</v>
      </c>
      <c r="AA52" s="2">
        <v>0</v>
      </c>
      <c r="AI52" s="16"/>
      <c r="AJ52" s="18">
        <f t="shared" si="4"/>
        <v>0</v>
      </c>
      <c r="AK52" s="15">
        <v>0</v>
      </c>
      <c r="AL52" s="2">
        <v>0</v>
      </c>
      <c r="AM52" s="2">
        <v>0</v>
      </c>
      <c r="AN52" s="2">
        <v>0</v>
      </c>
      <c r="AV52" s="16"/>
      <c r="AW52" s="18">
        <f t="shared" si="5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6">
        <v>0</v>
      </c>
      <c r="BJ52" s="18">
        <f t="shared" si="6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18">
        <f t="shared" si="7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18">
        <f t="shared" si="8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16">
        <v>0</v>
      </c>
      <c r="CW52" s="18">
        <f t="shared" si="9"/>
        <v>0</v>
      </c>
    </row>
    <row r="53" spans="1:101" ht="13.05" customHeight="1" x14ac:dyDescent="0.2">
      <c r="A53" s="46" t="s">
        <v>6</v>
      </c>
      <c r="B53" s="46" t="s">
        <v>71</v>
      </c>
      <c r="C53" s="89">
        <v>400</v>
      </c>
      <c r="D53" s="46" t="s">
        <v>610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43">
        <v>0</v>
      </c>
      <c r="K53" s="15">
        <v>0</v>
      </c>
      <c r="L53" s="2">
        <v>0</v>
      </c>
      <c r="M53" s="2">
        <v>0</v>
      </c>
      <c r="N53" s="2">
        <v>0</v>
      </c>
      <c r="V53" s="16"/>
      <c r="W53" s="18">
        <f t="shared" si="3"/>
        <v>0</v>
      </c>
      <c r="X53" s="15">
        <v>0</v>
      </c>
      <c r="Y53" s="2">
        <v>0</v>
      </c>
      <c r="Z53" s="2">
        <v>0</v>
      </c>
      <c r="AA53" s="2">
        <v>0</v>
      </c>
      <c r="AI53" s="16"/>
      <c r="AJ53" s="18">
        <f t="shared" si="4"/>
        <v>0</v>
      </c>
      <c r="AK53" s="15">
        <v>0</v>
      </c>
      <c r="AL53" s="2">
        <v>0</v>
      </c>
      <c r="AM53" s="2">
        <v>0</v>
      </c>
      <c r="AN53" s="2">
        <v>0</v>
      </c>
      <c r="AV53" s="16"/>
      <c r="AW53" s="18">
        <f t="shared" si="5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6">
        <v>0</v>
      </c>
      <c r="BJ53" s="18">
        <f t="shared" si="6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18">
        <f t="shared" si="7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18">
        <f t="shared" si="8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16">
        <v>0</v>
      </c>
      <c r="CW53" s="18">
        <f t="shared" si="9"/>
        <v>0</v>
      </c>
    </row>
    <row r="54" spans="1:101" ht="13.05" customHeight="1" x14ac:dyDescent="0.2">
      <c r="A54" s="46" t="s">
        <v>6</v>
      </c>
      <c r="B54" s="46" t="s">
        <v>12</v>
      </c>
      <c r="C54" s="89">
        <v>400</v>
      </c>
      <c r="D54" s="46" t="s">
        <v>610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43">
        <v>0</v>
      </c>
      <c r="K54" s="15">
        <v>0</v>
      </c>
      <c r="L54" s="2">
        <v>0</v>
      </c>
      <c r="M54" s="2">
        <v>0</v>
      </c>
      <c r="N54" s="2">
        <v>0</v>
      </c>
      <c r="V54" s="16"/>
      <c r="W54" s="18">
        <f t="shared" si="3"/>
        <v>0</v>
      </c>
      <c r="X54" s="15">
        <v>0</v>
      </c>
      <c r="Y54" s="2">
        <v>0</v>
      </c>
      <c r="Z54" s="2">
        <v>0</v>
      </c>
      <c r="AA54" s="2">
        <v>0</v>
      </c>
      <c r="AI54" s="16"/>
      <c r="AJ54" s="18">
        <f t="shared" si="4"/>
        <v>0</v>
      </c>
      <c r="AK54" s="15">
        <v>0</v>
      </c>
      <c r="AL54" s="2">
        <v>0</v>
      </c>
      <c r="AM54" s="2">
        <v>0</v>
      </c>
      <c r="AN54" s="2">
        <v>0</v>
      </c>
      <c r="AV54" s="16"/>
      <c r="AW54" s="18">
        <f t="shared" si="5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6">
        <v>0</v>
      </c>
      <c r="BJ54" s="18">
        <f t="shared" si="6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18">
        <f t="shared" si="7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18">
        <f t="shared" si="8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16">
        <v>0</v>
      </c>
      <c r="CW54" s="18">
        <f t="shared" si="9"/>
        <v>0</v>
      </c>
    </row>
    <row r="55" spans="1:101" ht="13.05" customHeight="1" x14ac:dyDescent="0.2">
      <c r="A55" s="46" t="s">
        <v>6</v>
      </c>
      <c r="B55" s="46" t="s">
        <v>71</v>
      </c>
      <c r="C55" s="89">
        <v>400</v>
      </c>
      <c r="D55" s="46" t="s">
        <v>610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43">
        <v>0</v>
      </c>
      <c r="K55" s="15">
        <v>0</v>
      </c>
      <c r="L55" s="2">
        <v>0</v>
      </c>
      <c r="M55" s="2">
        <v>0</v>
      </c>
      <c r="N55" s="2">
        <v>0</v>
      </c>
      <c r="V55" s="16"/>
      <c r="W55" s="18">
        <f t="shared" si="3"/>
        <v>0</v>
      </c>
      <c r="X55" s="15">
        <v>0</v>
      </c>
      <c r="Y55" s="2">
        <v>0</v>
      </c>
      <c r="Z55" s="2">
        <v>0</v>
      </c>
      <c r="AA55" s="2">
        <v>0</v>
      </c>
      <c r="AI55" s="16"/>
      <c r="AJ55" s="18">
        <f t="shared" si="4"/>
        <v>0</v>
      </c>
      <c r="AK55" s="15">
        <v>0</v>
      </c>
      <c r="AL55" s="2">
        <v>0</v>
      </c>
      <c r="AM55" s="2">
        <v>0</v>
      </c>
      <c r="AN55" s="2">
        <v>0</v>
      </c>
      <c r="AV55" s="16"/>
      <c r="AW55" s="18">
        <f t="shared" si="5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16">
        <v>0</v>
      </c>
      <c r="BJ55" s="18">
        <f t="shared" si="6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18">
        <f t="shared" si="7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18">
        <f t="shared" si="8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16">
        <v>0</v>
      </c>
      <c r="CW55" s="18">
        <f t="shared" si="9"/>
        <v>0</v>
      </c>
    </row>
    <row r="56" spans="1:101" ht="13.05" customHeight="1" x14ac:dyDescent="0.2">
      <c r="A56" s="46" t="s">
        <v>6</v>
      </c>
      <c r="B56" s="46" t="s">
        <v>71</v>
      </c>
      <c r="C56" s="89">
        <v>400</v>
      </c>
      <c r="D56" s="46" t="s">
        <v>610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43">
        <v>0</v>
      </c>
      <c r="K56" s="15">
        <v>0</v>
      </c>
      <c r="L56" s="2">
        <v>0</v>
      </c>
      <c r="M56" s="2">
        <v>0</v>
      </c>
      <c r="N56" s="2">
        <v>0</v>
      </c>
      <c r="V56" s="16"/>
      <c r="W56" s="18">
        <f t="shared" si="3"/>
        <v>0</v>
      </c>
      <c r="X56" s="15">
        <v>0</v>
      </c>
      <c r="Y56" s="2">
        <v>0</v>
      </c>
      <c r="Z56" s="2">
        <v>0</v>
      </c>
      <c r="AA56" s="2">
        <v>0</v>
      </c>
      <c r="AI56" s="16"/>
      <c r="AJ56" s="18">
        <f t="shared" si="4"/>
        <v>0</v>
      </c>
      <c r="AK56" s="15">
        <v>0</v>
      </c>
      <c r="AL56" s="2">
        <v>0</v>
      </c>
      <c r="AM56" s="2">
        <v>0</v>
      </c>
      <c r="AN56" s="2">
        <v>0</v>
      </c>
      <c r="AV56" s="16"/>
      <c r="AW56" s="18">
        <f t="shared" si="5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16">
        <v>0</v>
      </c>
      <c r="BJ56" s="18">
        <f t="shared" si="6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18">
        <f t="shared" si="7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18">
        <f t="shared" si="8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16">
        <v>0</v>
      </c>
      <c r="CW56" s="18">
        <f t="shared" si="9"/>
        <v>0</v>
      </c>
    </row>
    <row r="57" spans="1:101" ht="13.05" customHeight="1" x14ac:dyDescent="0.2">
      <c r="A57" s="46" t="s">
        <v>6</v>
      </c>
      <c r="B57" s="46" t="s">
        <v>71</v>
      </c>
      <c r="C57" s="89">
        <v>400</v>
      </c>
      <c r="D57" s="46" t="s">
        <v>610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43">
        <v>0</v>
      </c>
      <c r="K57" s="15">
        <v>7</v>
      </c>
      <c r="L57" s="2">
        <v>3</v>
      </c>
      <c r="M57" s="2">
        <v>1</v>
      </c>
      <c r="N57" s="2">
        <v>0</v>
      </c>
      <c r="V57" s="16"/>
      <c r="W57" s="18">
        <f t="shared" si="3"/>
        <v>11</v>
      </c>
      <c r="X57" s="15">
        <v>0</v>
      </c>
      <c r="Y57" s="2">
        <v>0</v>
      </c>
      <c r="Z57" s="2">
        <v>0</v>
      </c>
      <c r="AA57" s="2">
        <v>0</v>
      </c>
      <c r="AI57" s="16"/>
      <c r="AJ57" s="18">
        <f t="shared" si="4"/>
        <v>0</v>
      </c>
      <c r="AK57" s="15">
        <v>7</v>
      </c>
      <c r="AL57" s="2">
        <v>3</v>
      </c>
      <c r="AM57" s="2">
        <v>1</v>
      </c>
      <c r="AN57" s="2">
        <v>0</v>
      </c>
      <c r="AV57" s="16"/>
      <c r="AW57" s="18">
        <f t="shared" si="5"/>
        <v>11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16">
        <v>0</v>
      </c>
      <c r="BJ57" s="18">
        <f t="shared" si="6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18">
        <f t="shared" si="7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18">
        <f t="shared" si="8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16">
        <v>0</v>
      </c>
      <c r="CW57" s="18">
        <f t="shared" si="9"/>
        <v>0</v>
      </c>
    </row>
    <row r="58" spans="1:101" ht="13.05" customHeight="1" x14ac:dyDescent="0.2">
      <c r="A58" s="46" t="s">
        <v>6</v>
      </c>
      <c r="B58" s="46" t="s">
        <v>71</v>
      </c>
      <c r="C58" s="89">
        <v>400</v>
      </c>
      <c r="D58" s="46" t="s">
        <v>610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43">
        <v>0</v>
      </c>
      <c r="K58" s="15">
        <v>0</v>
      </c>
      <c r="L58" s="2">
        <v>0</v>
      </c>
      <c r="M58" s="2">
        <v>0</v>
      </c>
      <c r="N58" s="2">
        <v>0</v>
      </c>
      <c r="V58" s="16"/>
      <c r="W58" s="18">
        <f t="shared" si="3"/>
        <v>0</v>
      </c>
      <c r="X58" s="15">
        <v>0</v>
      </c>
      <c r="Y58" s="2">
        <v>0</v>
      </c>
      <c r="Z58" s="2">
        <v>0</v>
      </c>
      <c r="AA58" s="2">
        <v>0</v>
      </c>
      <c r="AI58" s="16"/>
      <c r="AJ58" s="18">
        <f t="shared" si="4"/>
        <v>0</v>
      </c>
      <c r="AK58" s="15">
        <v>0</v>
      </c>
      <c r="AL58" s="2">
        <v>0</v>
      </c>
      <c r="AM58" s="2">
        <v>0</v>
      </c>
      <c r="AN58" s="2">
        <v>0</v>
      </c>
      <c r="AV58" s="16"/>
      <c r="AW58" s="18">
        <f t="shared" si="5"/>
        <v>0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16">
        <v>0</v>
      </c>
      <c r="BJ58" s="18">
        <f t="shared" si="6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18">
        <f t="shared" si="7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18">
        <f t="shared" si="8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16">
        <v>0</v>
      </c>
      <c r="CW58" s="18">
        <f t="shared" si="9"/>
        <v>0</v>
      </c>
    </row>
    <row r="59" spans="1:101" ht="13.05" customHeight="1" x14ac:dyDescent="0.2">
      <c r="A59" s="46" t="s">
        <v>6</v>
      </c>
      <c r="B59" s="46" t="s">
        <v>7</v>
      </c>
      <c r="C59" s="89">
        <v>400</v>
      </c>
      <c r="D59" s="46" t="s">
        <v>610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43">
        <v>0</v>
      </c>
      <c r="K59" s="15">
        <v>0</v>
      </c>
      <c r="L59" s="2">
        <v>0</v>
      </c>
      <c r="M59" s="2">
        <v>2</v>
      </c>
      <c r="N59" s="2">
        <v>0</v>
      </c>
      <c r="V59" s="16"/>
      <c r="W59" s="18">
        <f t="shared" si="3"/>
        <v>2</v>
      </c>
      <c r="X59" s="15">
        <v>0</v>
      </c>
      <c r="Y59" s="2">
        <v>0</v>
      </c>
      <c r="Z59" s="2">
        <v>0</v>
      </c>
      <c r="AA59" s="2">
        <v>0</v>
      </c>
      <c r="AI59" s="16"/>
      <c r="AJ59" s="18">
        <f t="shared" si="4"/>
        <v>0</v>
      </c>
      <c r="AK59" s="15">
        <v>0</v>
      </c>
      <c r="AL59" s="2">
        <v>0</v>
      </c>
      <c r="AM59" s="2">
        <v>2</v>
      </c>
      <c r="AN59" s="2">
        <v>0</v>
      </c>
      <c r="AV59" s="16"/>
      <c r="AW59" s="18">
        <f t="shared" si="5"/>
        <v>2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16">
        <v>0</v>
      </c>
      <c r="BJ59" s="18">
        <f t="shared" si="6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18">
        <f t="shared" si="7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18">
        <f t="shared" si="8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16">
        <v>0</v>
      </c>
      <c r="CW59" s="18">
        <f t="shared" si="9"/>
        <v>0</v>
      </c>
    </row>
    <row r="60" spans="1:101" ht="13.05" customHeight="1" x14ac:dyDescent="0.2">
      <c r="A60" s="46" t="s">
        <v>6</v>
      </c>
      <c r="B60" s="46" t="s">
        <v>7</v>
      </c>
      <c r="C60" s="89">
        <v>400</v>
      </c>
      <c r="D60" s="46" t="s">
        <v>610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43">
        <v>0</v>
      </c>
      <c r="K60" s="15">
        <v>0</v>
      </c>
      <c r="L60" s="2">
        <v>0</v>
      </c>
      <c r="M60" s="2">
        <v>0</v>
      </c>
      <c r="N60" s="2">
        <v>0</v>
      </c>
      <c r="V60" s="16"/>
      <c r="W60" s="18">
        <f t="shared" si="3"/>
        <v>0</v>
      </c>
      <c r="X60" s="15">
        <v>0</v>
      </c>
      <c r="Y60" s="2">
        <v>0</v>
      </c>
      <c r="Z60" s="2">
        <v>0</v>
      </c>
      <c r="AA60" s="2">
        <v>0</v>
      </c>
      <c r="AI60" s="16"/>
      <c r="AJ60" s="18">
        <f t="shared" si="4"/>
        <v>0</v>
      </c>
      <c r="AK60" s="15">
        <v>0</v>
      </c>
      <c r="AL60" s="2">
        <v>0</v>
      </c>
      <c r="AM60" s="2">
        <v>0</v>
      </c>
      <c r="AN60" s="2">
        <v>0</v>
      </c>
      <c r="AV60" s="16"/>
      <c r="AW60" s="18">
        <f t="shared" si="5"/>
        <v>0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16">
        <v>0</v>
      </c>
      <c r="BJ60" s="18">
        <f t="shared" si="6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18">
        <f t="shared" si="7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18">
        <f t="shared" si="8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16">
        <v>0</v>
      </c>
      <c r="CW60" s="18">
        <f t="shared" si="9"/>
        <v>0</v>
      </c>
    </row>
    <row r="61" spans="1:101" ht="13.05" customHeight="1" x14ac:dyDescent="0.2">
      <c r="A61" s="46" t="s">
        <v>6</v>
      </c>
      <c r="B61" s="46" t="s">
        <v>7</v>
      </c>
      <c r="C61" s="89">
        <v>400</v>
      </c>
      <c r="D61" s="46" t="s">
        <v>610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43">
        <v>0</v>
      </c>
      <c r="K61" s="15">
        <v>0</v>
      </c>
      <c r="L61" s="2">
        <v>0</v>
      </c>
      <c r="M61" s="2">
        <v>0</v>
      </c>
      <c r="N61" s="2">
        <v>0</v>
      </c>
      <c r="V61" s="16"/>
      <c r="W61" s="18">
        <f t="shared" si="3"/>
        <v>0</v>
      </c>
      <c r="X61" s="15">
        <v>0</v>
      </c>
      <c r="Y61" s="2">
        <v>0</v>
      </c>
      <c r="Z61" s="2">
        <v>0</v>
      </c>
      <c r="AA61" s="2">
        <v>0</v>
      </c>
      <c r="AI61" s="16"/>
      <c r="AJ61" s="18">
        <f t="shared" si="4"/>
        <v>0</v>
      </c>
      <c r="AK61" s="15">
        <v>0</v>
      </c>
      <c r="AL61" s="2">
        <v>0</v>
      </c>
      <c r="AM61" s="2">
        <v>0</v>
      </c>
      <c r="AN61" s="2">
        <v>0</v>
      </c>
      <c r="AV61" s="16"/>
      <c r="AW61" s="18">
        <f t="shared" si="5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16">
        <v>0</v>
      </c>
      <c r="BJ61" s="18">
        <f t="shared" si="6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18">
        <f t="shared" si="7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18">
        <f t="shared" si="8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16">
        <v>0</v>
      </c>
      <c r="CW61" s="18">
        <f t="shared" si="9"/>
        <v>0</v>
      </c>
    </row>
    <row r="62" spans="1:101" ht="13.05" customHeight="1" x14ac:dyDescent="0.2">
      <c r="A62" s="46" t="s">
        <v>6</v>
      </c>
      <c r="B62" s="46" t="s">
        <v>7</v>
      </c>
      <c r="C62" s="89">
        <v>400</v>
      </c>
      <c r="D62" s="46" t="s">
        <v>610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43">
        <v>0</v>
      </c>
      <c r="K62" s="15">
        <v>0</v>
      </c>
      <c r="L62" s="2">
        <v>0</v>
      </c>
      <c r="M62" s="2">
        <v>0</v>
      </c>
      <c r="N62" s="2">
        <v>0</v>
      </c>
      <c r="V62" s="16"/>
      <c r="W62" s="18">
        <f t="shared" si="3"/>
        <v>0</v>
      </c>
      <c r="X62" s="15">
        <v>0</v>
      </c>
      <c r="Y62" s="2">
        <v>0</v>
      </c>
      <c r="Z62" s="2">
        <v>0</v>
      </c>
      <c r="AA62" s="2">
        <v>0</v>
      </c>
      <c r="AI62" s="16"/>
      <c r="AJ62" s="18">
        <f t="shared" si="4"/>
        <v>0</v>
      </c>
      <c r="AK62" s="15">
        <v>0</v>
      </c>
      <c r="AL62" s="2">
        <v>0</v>
      </c>
      <c r="AM62" s="2">
        <v>0</v>
      </c>
      <c r="AN62" s="2">
        <v>0</v>
      </c>
      <c r="AV62" s="16"/>
      <c r="AW62" s="18">
        <f t="shared" si="5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16">
        <v>0</v>
      </c>
      <c r="BJ62" s="18">
        <f t="shared" si="6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18">
        <f t="shared" si="7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18">
        <f t="shared" si="8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16">
        <v>0</v>
      </c>
      <c r="CW62" s="18">
        <f t="shared" si="9"/>
        <v>0</v>
      </c>
    </row>
    <row r="63" spans="1:101" ht="13.05" customHeight="1" x14ac:dyDescent="0.2">
      <c r="A63" s="46" t="s">
        <v>6</v>
      </c>
      <c r="B63" s="46" t="s">
        <v>7</v>
      </c>
      <c r="C63" s="89">
        <v>400</v>
      </c>
      <c r="D63" s="46" t="s">
        <v>610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43">
        <v>0</v>
      </c>
      <c r="K63" s="15">
        <v>0</v>
      </c>
      <c r="L63" s="2">
        <v>0</v>
      </c>
      <c r="M63" s="2">
        <v>0</v>
      </c>
      <c r="N63" s="2">
        <v>0</v>
      </c>
      <c r="V63" s="16"/>
      <c r="W63" s="18">
        <f t="shared" si="3"/>
        <v>0</v>
      </c>
      <c r="X63" s="15">
        <v>0</v>
      </c>
      <c r="Y63" s="2">
        <v>0</v>
      </c>
      <c r="Z63" s="2">
        <v>0</v>
      </c>
      <c r="AA63" s="2">
        <v>0</v>
      </c>
      <c r="AI63" s="16"/>
      <c r="AJ63" s="18">
        <f t="shared" si="4"/>
        <v>0</v>
      </c>
      <c r="AK63" s="15">
        <v>0</v>
      </c>
      <c r="AL63" s="2">
        <v>0</v>
      </c>
      <c r="AM63" s="2">
        <v>0</v>
      </c>
      <c r="AN63" s="2">
        <v>0</v>
      </c>
      <c r="AV63" s="16"/>
      <c r="AW63" s="18">
        <f t="shared" si="5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16">
        <v>0</v>
      </c>
      <c r="BJ63" s="18">
        <f t="shared" si="6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18">
        <f t="shared" si="7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18">
        <f t="shared" si="8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16">
        <v>0</v>
      </c>
      <c r="CW63" s="18">
        <f t="shared" si="9"/>
        <v>0</v>
      </c>
    </row>
    <row r="64" spans="1:101" ht="13.05" customHeight="1" x14ac:dyDescent="0.2">
      <c r="A64" s="46" t="s">
        <v>6</v>
      </c>
      <c r="B64" s="46" t="s">
        <v>7</v>
      </c>
      <c r="C64" s="89">
        <v>400</v>
      </c>
      <c r="D64" s="46" t="s">
        <v>610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43">
        <v>0</v>
      </c>
      <c r="K64" s="15">
        <v>0</v>
      </c>
      <c r="L64" s="2">
        <v>0</v>
      </c>
      <c r="M64" s="2">
        <v>0</v>
      </c>
      <c r="N64" s="2">
        <v>0</v>
      </c>
      <c r="V64" s="16"/>
      <c r="W64" s="18">
        <f t="shared" si="3"/>
        <v>0</v>
      </c>
      <c r="X64" s="15">
        <v>0</v>
      </c>
      <c r="Y64" s="2">
        <v>0</v>
      </c>
      <c r="Z64" s="2">
        <v>0</v>
      </c>
      <c r="AA64" s="2">
        <v>0</v>
      </c>
      <c r="AI64" s="16"/>
      <c r="AJ64" s="18">
        <f t="shared" si="4"/>
        <v>0</v>
      </c>
      <c r="AK64" s="15">
        <v>0</v>
      </c>
      <c r="AL64" s="2">
        <v>0</v>
      </c>
      <c r="AM64" s="2">
        <v>0</v>
      </c>
      <c r="AN64" s="2">
        <v>0</v>
      </c>
      <c r="AV64" s="16"/>
      <c r="AW64" s="18">
        <f t="shared" si="5"/>
        <v>0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16">
        <v>0</v>
      </c>
      <c r="BJ64" s="18">
        <f t="shared" si="6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18">
        <f t="shared" si="7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18">
        <f t="shared" si="8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16">
        <v>0</v>
      </c>
      <c r="CW64" s="18">
        <f t="shared" si="9"/>
        <v>0</v>
      </c>
    </row>
    <row r="65" spans="1:101" ht="13.05" customHeight="1" x14ac:dyDescent="0.2">
      <c r="A65" s="46" t="s">
        <v>6</v>
      </c>
      <c r="B65" s="46" t="s">
        <v>7</v>
      </c>
      <c r="C65" s="89">
        <v>400</v>
      </c>
      <c r="D65" s="46" t="s">
        <v>610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43">
        <v>0</v>
      </c>
      <c r="K65" s="15">
        <v>0</v>
      </c>
      <c r="L65" s="2">
        <v>0</v>
      </c>
      <c r="M65" s="2">
        <v>0</v>
      </c>
      <c r="N65" s="2">
        <v>0</v>
      </c>
      <c r="V65" s="16"/>
      <c r="W65" s="18">
        <f t="shared" si="3"/>
        <v>0</v>
      </c>
      <c r="X65" s="15">
        <v>0</v>
      </c>
      <c r="Y65" s="2">
        <v>0</v>
      </c>
      <c r="Z65" s="2">
        <v>0</v>
      </c>
      <c r="AA65" s="2">
        <v>0</v>
      </c>
      <c r="AI65" s="16"/>
      <c r="AJ65" s="18">
        <f t="shared" si="4"/>
        <v>0</v>
      </c>
      <c r="AK65" s="15">
        <v>0</v>
      </c>
      <c r="AL65" s="2">
        <v>0</v>
      </c>
      <c r="AM65" s="2">
        <v>0</v>
      </c>
      <c r="AN65" s="2">
        <v>0</v>
      </c>
      <c r="AV65" s="16"/>
      <c r="AW65" s="18">
        <f t="shared" si="5"/>
        <v>0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16">
        <v>0</v>
      </c>
      <c r="BJ65" s="18">
        <f t="shared" si="6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18">
        <f t="shared" si="7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18">
        <f t="shared" si="8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16">
        <v>0</v>
      </c>
      <c r="CW65" s="18">
        <f t="shared" si="9"/>
        <v>0</v>
      </c>
    </row>
    <row r="66" spans="1:101" ht="13.05" customHeight="1" x14ac:dyDescent="0.2">
      <c r="A66" s="46" t="s">
        <v>6</v>
      </c>
      <c r="B66" s="46" t="s">
        <v>7</v>
      </c>
      <c r="C66" s="89">
        <v>400</v>
      </c>
      <c r="D66" s="46" t="s">
        <v>610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43">
        <v>0</v>
      </c>
      <c r="K66" s="15">
        <v>0</v>
      </c>
      <c r="L66" s="2">
        <v>0</v>
      </c>
      <c r="M66" s="2">
        <v>2</v>
      </c>
      <c r="N66" s="2">
        <v>0</v>
      </c>
      <c r="V66" s="16"/>
      <c r="W66" s="18">
        <f t="shared" si="3"/>
        <v>2</v>
      </c>
      <c r="X66" s="15">
        <v>0</v>
      </c>
      <c r="Y66" s="2">
        <v>0</v>
      </c>
      <c r="Z66" s="2">
        <v>0</v>
      </c>
      <c r="AA66" s="2">
        <v>0</v>
      </c>
      <c r="AI66" s="16"/>
      <c r="AJ66" s="18">
        <f t="shared" si="4"/>
        <v>0</v>
      </c>
      <c r="AK66" s="15">
        <v>0</v>
      </c>
      <c r="AL66" s="2">
        <v>0</v>
      </c>
      <c r="AM66" s="2">
        <v>2</v>
      </c>
      <c r="AN66" s="2">
        <v>0</v>
      </c>
      <c r="AV66" s="16"/>
      <c r="AW66" s="18">
        <f t="shared" si="5"/>
        <v>2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16">
        <v>0</v>
      </c>
      <c r="BJ66" s="18">
        <f t="shared" si="6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18">
        <f t="shared" si="7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18">
        <f t="shared" si="8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16">
        <v>0</v>
      </c>
      <c r="CW66" s="18">
        <f t="shared" si="9"/>
        <v>0</v>
      </c>
    </row>
    <row r="67" spans="1:101" ht="13.05" customHeight="1" x14ac:dyDescent="0.2">
      <c r="A67" s="46" t="s">
        <v>6</v>
      </c>
      <c r="B67" s="46" t="s">
        <v>7</v>
      </c>
      <c r="C67" s="89">
        <v>400</v>
      </c>
      <c r="D67" s="46" t="s">
        <v>610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43">
        <v>0</v>
      </c>
      <c r="K67" s="15">
        <v>0</v>
      </c>
      <c r="L67" s="2">
        <v>0</v>
      </c>
      <c r="M67" s="2">
        <v>0</v>
      </c>
      <c r="N67" s="2">
        <v>0</v>
      </c>
      <c r="V67" s="16"/>
      <c r="W67" s="18">
        <f t="shared" si="3"/>
        <v>0</v>
      </c>
      <c r="X67" s="15">
        <v>0</v>
      </c>
      <c r="Y67" s="2">
        <v>0</v>
      </c>
      <c r="Z67" s="2">
        <v>0</v>
      </c>
      <c r="AA67" s="2">
        <v>0</v>
      </c>
      <c r="AI67" s="16"/>
      <c r="AJ67" s="18">
        <f t="shared" si="4"/>
        <v>0</v>
      </c>
      <c r="AK67" s="15">
        <v>0</v>
      </c>
      <c r="AL67" s="2">
        <v>0</v>
      </c>
      <c r="AM67" s="2">
        <v>0</v>
      </c>
      <c r="AN67" s="2">
        <v>0</v>
      </c>
      <c r="AV67" s="16"/>
      <c r="AW67" s="18">
        <f t="shared" si="5"/>
        <v>0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16">
        <v>0</v>
      </c>
      <c r="BJ67" s="18">
        <f t="shared" si="6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18">
        <f t="shared" si="7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18">
        <f t="shared" si="8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16">
        <v>0</v>
      </c>
      <c r="CW67" s="18">
        <f t="shared" si="9"/>
        <v>0</v>
      </c>
    </row>
    <row r="68" spans="1:101" ht="13.05" customHeight="1" x14ac:dyDescent="0.2">
      <c r="A68" s="46" t="s">
        <v>6</v>
      </c>
      <c r="B68" s="46" t="s">
        <v>7</v>
      </c>
      <c r="C68" s="89">
        <v>400</v>
      </c>
      <c r="D68" s="46" t="s">
        <v>610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43">
        <v>0</v>
      </c>
      <c r="K68" s="15">
        <v>0</v>
      </c>
      <c r="L68" s="2">
        <v>0</v>
      </c>
      <c r="M68" s="2">
        <v>0</v>
      </c>
      <c r="N68" s="2">
        <v>0</v>
      </c>
      <c r="V68" s="16"/>
      <c r="W68" s="18">
        <f t="shared" si="3"/>
        <v>0</v>
      </c>
      <c r="X68" s="15">
        <v>0</v>
      </c>
      <c r="Y68" s="2">
        <v>0</v>
      </c>
      <c r="Z68" s="2">
        <v>0</v>
      </c>
      <c r="AA68" s="2">
        <v>0</v>
      </c>
      <c r="AI68" s="16"/>
      <c r="AJ68" s="18">
        <f t="shared" si="4"/>
        <v>0</v>
      </c>
      <c r="AK68" s="15">
        <v>0</v>
      </c>
      <c r="AL68" s="2">
        <v>0</v>
      </c>
      <c r="AM68" s="2">
        <v>0</v>
      </c>
      <c r="AN68" s="2">
        <v>0</v>
      </c>
      <c r="AV68" s="16"/>
      <c r="AW68" s="18">
        <f t="shared" si="5"/>
        <v>0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16">
        <v>0</v>
      </c>
      <c r="BJ68" s="18">
        <f t="shared" si="6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18">
        <f t="shared" si="7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18">
        <f t="shared" si="8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16">
        <v>0</v>
      </c>
      <c r="CW68" s="18">
        <f t="shared" si="9"/>
        <v>0</v>
      </c>
    </row>
    <row r="69" spans="1:101" ht="13.05" customHeight="1" x14ac:dyDescent="0.2">
      <c r="A69" s="46" t="s">
        <v>6</v>
      </c>
      <c r="B69" s="46" t="s">
        <v>12</v>
      </c>
      <c r="C69" s="89">
        <v>400</v>
      </c>
      <c r="D69" s="46" t="s">
        <v>610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43">
        <v>0</v>
      </c>
      <c r="K69" s="15">
        <v>0</v>
      </c>
      <c r="L69" s="2">
        <v>0</v>
      </c>
      <c r="M69" s="2">
        <v>3</v>
      </c>
      <c r="N69" s="2">
        <v>0</v>
      </c>
      <c r="V69" s="16"/>
      <c r="W69" s="18">
        <f t="shared" si="3"/>
        <v>3</v>
      </c>
      <c r="X69" s="15">
        <v>0</v>
      </c>
      <c r="Y69" s="2">
        <v>0</v>
      </c>
      <c r="Z69" s="2">
        <v>0</v>
      </c>
      <c r="AA69" s="2">
        <v>0</v>
      </c>
      <c r="AI69" s="16"/>
      <c r="AJ69" s="18">
        <f t="shared" si="4"/>
        <v>0</v>
      </c>
      <c r="AK69" s="15">
        <v>0</v>
      </c>
      <c r="AL69" s="2">
        <v>0</v>
      </c>
      <c r="AM69" s="2">
        <v>3</v>
      </c>
      <c r="AN69" s="2">
        <v>0</v>
      </c>
      <c r="AV69" s="16"/>
      <c r="AW69" s="18">
        <f t="shared" si="5"/>
        <v>3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16">
        <v>0</v>
      </c>
      <c r="BJ69" s="18">
        <f t="shared" si="6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18">
        <f t="shared" si="7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18">
        <f t="shared" si="8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16">
        <v>0</v>
      </c>
      <c r="CW69" s="18">
        <f t="shared" si="9"/>
        <v>0</v>
      </c>
    </row>
    <row r="70" spans="1:101" ht="13.05" customHeight="1" x14ac:dyDescent="0.2">
      <c r="A70" s="46" t="s">
        <v>6</v>
      </c>
      <c r="B70" s="46" t="s">
        <v>7</v>
      </c>
      <c r="C70" s="89">
        <v>400</v>
      </c>
      <c r="D70" s="46" t="s">
        <v>610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44">
        <v>0</v>
      </c>
      <c r="K70" s="15">
        <v>0</v>
      </c>
      <c r="L70" s="2">
        <v>0</v>
      </c>
      <c r="M70" s="2">
        <v>0</v>
      </c>
      <c r="N70" s="2">
        <v>0</v>
      </c>
      <c r="V70" s="16"/>
      <c r="W70" s="18">
        <f t="shared" si="3"/>
        <v>0</v>
      </c>
      <c r="X70" s="15">
        <v>0</v>
      </c>
      <c r="Y70" s="2">
        <v>0</v>
      </c>
      <c r="Z70" s="2">
        <v>0</v>
      </c>
      <c r="AA70" s="2">
        <v>0</v>
      </c>
      <c r="AI70" s="16"/>
      <c r="AJ70" s="18">
        <f t="shared" si="4"/>
        <v>0</v>
      </c>
      <c r="AK70" s="15">
        <v>0</v>
      </c>
      <c r="AL70" s="2">
        <v>0</v>
      </c>
      <c r="AM70" s="2">
        <v>0</v>
      </c>
      <c r="AN70" s="2">
        <v>0</v>
      </c>
      <c r="AV70" s="16"/>
      <c r="AW70" s="18">
        <f t="shared" si="5"/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16">
        <v>0</v>
      </c>
      <c r="BJ70" s="18">
        <f t="shared" ref="BJ70:BJ133" si="10">SUM(AX70:BI70)</f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18">
        <f t="shared" ref="BW70:BW133" si="11">SUM(BK70:BV70)</f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18">
        <f t="shared" ref="CJ70:CJ133" si="12">SUM(BX70:CI70)</f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16">
        <v>0</v>
      </c>
      <c r="CW70" s="18">
        <f t="shared" ref="CW70:CW133" si="13">SUM(CK70:CV70)</f>
        <v>0</v>
      </c>
    </row>
    <row r="71" spans="1:101" ht="13.05" customHeight="1" x14ac:dyDescent="0.2">
      <c r="A71" s="46" t="s">
        <v>6</v>
      </c>
      <c r="B71" s="46" t="s">
        <v>12</v>
      </c>
      <c r="C71" s="89">
        <v>400</v>
      </c>
      <c r="D71" s="46" t="s">
        <v>610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43">
        <v>0</v>
      </c>
      <c r="K71" s="15">
        <v>0</v>
      </c>
      <c r="L71" s="2">
        <v>0</v>
      </c>
      <c r="M71" s="2">
        <v>0</v>
      </c>
      <c r="N71" s="2">
        <v>0</v>
      </c>
      <c r="V71" s="16"/>
      <c r="W71" s="18">
        <f t="shared" ref="W71:W134" si="14">SUM(K71:V71)</f>
        <v>0</v>
      </c>
      <c r="X71" s="15">
        <v>0</v>
      </c>
      <c r="Y71" s="2">
        <v>0</v>
      </c>
      <c r="Z71" s="2">
        <v>0</v>
      </c>
      <c r="AA71" s="2">
        <v>0</v>
      </c>
      <c r="AI71" s="16"/>
      <c r="AJ71" s="18">
        <f t="shared" ref="AJ71:AJ134" si="15">SUM(X71:AI71)</f>
        <v>0</v>
      </c>
      <c r="AK71" s="15">
        <v>0</v>
      </c>
      <c r="AL71" s="2">
        <v>0</v>
      </c>
      <c r="AM71" s="2">
        <v>0</v>
      </c>
      <c r="AN71" s="2">
        <v>0</v>
      </c>
      <c r="AV71" s="16"/>
      <c r="AW71" s="18">
        <f t="shared" ref="AW71:AW134" si="16">SUM(AK71:AV71)</f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16">
        <v>0</v>
      </c>
      <c r="BJ71" s="18">
        <f t="shared" si="10"/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18">
        <f t="shared" si="11"/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18">
        <f t="shared" si="12"/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16">
        <v>0</v>
      </c>
      <c r="CW71" s="18">
        <f t="shared" si="13"/>
        <v>0</v>
      </c>
    </row>
    <row r="72" spans="1:101" ht="13.05" customHeight="1" x14ac:dyDescent="0.2">
      <c r="A72" s="46" t="s">
        <v>6</v>
      </c>
      <c r="B72" s="46" t="s">
        <v>12</v>
      </c>
      <c r="C72" s="89">
        <v>400</v>
      </c>
      <c r="D72" s="46" t="s">
        <v>610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43">
        <v>0</v>
      </c>
      <c r="K72" s="15">
        <v>0</v>
      </c>
      <c r="L72" s="2">
        <v>0</v>
      </c>
      <c r="M72" s="2">
        <v>0</v>
      </c>
      <c r="N72" s="2">
        <v>0</v>
      </c>
      <c r="V72" s="16"/>
      <c r="W72" s="18">
        <f t="shared" si="14"/>
        <v>0</v>
      </c>
      <c r="X72" s="15">
        <v>0</v>
      </c>
      <c r="Y72" s="2">
        <v>0</v>
      </c>
      <c r="Z72" s="2">
        <v>0</v>
      </c>
      <c r="AA72" s="2">
        <v>0</v>
      </c>
      <c r="AI72" s="16"/>
      <c r="AJ72" s="18">
        <f t="shared" si="15"/>
        <v>0</v>
      </c>
      <c r="AK72" s="15">
        <v>0</v>
      </c>
      <c r="AL72" s="2">
        <v>0</v>
      </c>
      <c r="AM72" s="2">
        <v>0</v>
      </c>
      <c r="AN72" s="2">
        <v>0</v>
      </c>
      <c r="AV72" s="16"/>
      <c r="AW72" s="18">
        <f t="shared" si="16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16">
        <v>0</v>
      </c>
      <c r="BJ72" s="18">
        <f t="shared" si="10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18">
        <f t="shared" si="11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18">
        <f t="shared" si="12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16">
        <v>0</v>
      </c>
      <c r="CW72" s="18">
        <f t="shared" si="13"/>
        <v>0</v>
      </c>
    </row>
    <row r="73" spans="1:101" ht="13.05" customHeight="1" x14ac:dyDescent="0.2">
      <c r="A73" s="46" t="s">
        <v>6</v>
      </c>
      <c r="B73" s="46" t="s">
        <v>7</v>
      </c>
      <c r="C73" s="89">
        <v>400</v>
      </c>
      <c r="D73" s="46" t="s">
        <v>610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43">
        <v>0</v>
      </c>
      <c r="K73" s="15">
        <v>0</v>
      </c>
      <c r="L73" s="2">
        <v>0</v>
      </c>
      <c r="M73" s="2">
        <v>0</v>
      </c>
      <c r="N73" s="2">
        <v>0</v>
      </c>
      <c r="V73" s="16"/>
      <c r="W73" s="18">
        <f t="shared" si="14"/>
        <v>0</v>
      </c>
      <c r="X73" s="15">
        <v>0</v>
      </c>
      <c r="Y73" s="2">
        <v>0</v>
      </c>
      <c r="Z73" s="2">
        <v>0</v>
      </c>
      <c r="AA73" s="2">
        <v>0</v>
      </c>
      <c r="AI73" s="16"/>
      <c r="AJ73" s="18">
        <f t="shared" si="15"/>
        <v>0</v>
      </c>
      <c r="AK73" s="15">
        <v>0</v>
      </c>
      <c r="AL73" s="2">
        <v>0</v>
      </c>
      <c r="AM73" s="2">
        <v>0</v>
      </c>
      <c r="AN73" s="2">
        <v>0</v>
      </c>
      <c r="AV73" s="16"/>
      <c r="AW73" s="18">
        <f t="shared" si="16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16">
        <v>0</v>
      </c>
      <c r="BJ73" s="18">
        <f t="shared" si="10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18">
        <f t="shared" si="11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18">
        <f t="shared" si="12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16">
        <v>0</v>
      </c>
      <c r="CW73" s="18">
        <f t="shared" si="13"/>
        <v>0</v>
      </c>
    </row>
    <row r="74" spans="1:101" ht="13.05" customHeight="1" x14ac:dyDescent="0.2">
      <c r="A74" s="46" t="s">
        <v>6</v>
      </c>
      <c r="B74" s="46" t="s">
        <v>12</v>
      </c>
      <c r="C74" s="89">
        <v>400</v>
      </c>
      <c r="D74" s="46" t="s">
        <v>610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43">
        <v>0</v>
      </c>
      <c r="K74" s="15">
        <v>0</v>
      </c>
      <c r="L74" s="2">
        <v>0</v>
      </c>
      <c r="M74" s="2">
        <v>0</v>
      </c>
      <c r="N74" s="2">
        <v>0</v>
      </c>
      <c r="V74" s="16"/>
      <c r="W74" s="18">
        <f t="shared" si="14"/>
        <v>0</v>
      </c>
      <c r="X74" s="15">
        <v>0</v>
      </c>
      <c r="Y74" s="2">
        <v>0</v>
      </c>
      <c r="Z74" s="2">
        <v>0</v>
      </c>
      <c r="AA74" s="2">
        <v>0</v>
      </c>
      <c r="AI74" s="16"/>
      <c r="AJ74" s="18">
        <f t="shared" si="15"/>
        <v>0</v>
      </c>
      <c r="AK74" s="15">
        <v>0</v>
      </c>
      <c r="AL74" s="2">
        <v>0</v>
      </c>
      <c r="AM74" s="2">
        <v>0</v>
      </c>
      <c r="AN74" s="2">
        <v>0</v>
      </c>
      <c r="AV74" s="16"/>
      <c r="AW74" s="18">
        <f t="shared" si="16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16">
        <v>0</v>
      </c>
      <c r="BJ74" s="18">
        <f t="shared" si="10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18">
        <f t="shared" si="11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18">
        <f t="shared" si="12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0</v>
      </c>
      <c r="CV74" s="16">
        <v>0</v>
      </c>
      <c r="CW74" s="18">
        <f t="shared" si="13"/>
        <v>0</v>
      </c>
    </row>
    <row r="75" spans="1:101" ht="13.05" customHeight="1" x14ac:dyDescent="0.2">
      <c r="A75" s="46" t="s">
        <v>100</v>
      </c>
      <c r="B75" s="46" t="s">
        <v>100</v>
      </c>
      <c r="C75" s="89">
        <v>400</v>
      </c>
      <c r="D75" s="46" t="s">
        <v>610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43">
        <v>0</v>
      </c>
      <c r="K75" s="15">
        <v>1</v>
      </c>
      <c r="L75" s="2">
        <v>0</v>
      </c>
      <c r="M75" s="2">
        <v>0</v>
      </c>
      <c r="N75" s="2">
        <v>31</v>
      </c>
      <c r="V75" s="16"/>
      <c r="W75" s="18">
        <f t="shared" si="14"/>
        <v>32</v>
      </c>
      <c r="X75" s="15">
        <v>0</v>
      </c>
      <c r="Y75" s="2">
        <v>0</v>
      </c>
      <c r="Z75" s="2">
        <v>0</v>
      </c>
      <c r="AA75" s="2">
        <v>0</v>
      </c>
      <c r="AI75" s="16"/>
      <c r="AJ75" s="18">
        <f t="shared" si="15"/>
        <v>0</v>
      </c>
      <c r="AK75" s="15">
        <v>1</v>
      </c>
      <c r="AL75" s="2">
        <v>0</v>
      </c>
      <c r="AM75" s="2">
        <v>0</v>
      </c>
      <c r="AN75" s="2">
        <v>27</v>
      </c>
      <c r="AV75" s="16"/>
      <c r="AW75" s="18">
        <f t="shared" si="16"/>
        <v>28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16">
        <v>0</v>
      </c>
      <c r="BJ75" s="18">
        <f t="shared" si="10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18">
        <f t="shared" si="11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18">
        <f t="shared" si="12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16">
        <v>0</v>
      </c>
      <c r="CW75" s="18">
        <f t="shared" si="13"/>
        <v>0</v>
      </c>
    </row>
    <row r="76" spans="1:101" ht="13.05" customHeight="1" x14ac:dyDescent="0.2">
      <c r="A76" s="46" t="s">
        <v>100</v>
      </c>
      <c r="B76" s="46" t="s">
        <v>100</v>
      </c>
      <c r="C76" s="89">
        <v>400</v>
      </c>
      <c r="D76" s="46" t="s">
        <v>610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43">
        <v>0</v>
      </c>
      <c r="K76" s="15">
        <v>0</v>
      </c>
      <c r="L76" s="2">
        <v>0</v>
      </c>
      <c r="M76" s="2">
        <v>0</v>
      </c>
      <c r="N76" s="2">
        <v>0</v>
      </c>
      <c r="V76" s="16"/>
      <c r="W76" s="18">
        <f t="shared" si="14"/>
        <v>0</v>
      </c>
      <c r="X76" s="15">
        <v>0</v>
      </c>
      <c r="Y76" s="2">
        <v>0</v>
      </c>
      <c r="Z76" s="2">
        <v>0</v>
      </c>
      <c r="AA76" s="2">
        <v>0</v>
      </c>
      <c r="AI76" s="16"/>
      <c r="AJ76" s="18">
        <f t="shared" si="15"/>
        <v>0</v>
      </c>
      <c r="AK76" s="15">
        <v>0</v>
      </c>
      <c r="AL76" s="2">
        <v>0</v>
      </c>
      <c r="AM76" s="2">
        <v>0</v>
      </c>
      <c r="AN76" s="2">
        <v>0</v>
      </c>
      <c r="AV76" s="16"/>
      <c r="AW76" s="18">
        <f t="shared" si="16"/>
        <v>0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16">
        <v>0</v>
      </c>
      <c r="BJ76" s="18">
        <f t="shared" si="10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18">
        <f t="shared" si="11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18">
        <f t="shared" si="12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16">
        <v>0</v>
      </c>
      <c r="CW76" s="18">
        <f t="shared" si="13"/>
        <v>0</v>
      </c>
    </row>
    <row r="77" spans="1:101" ht="13.05" customHeight="1" x14ac:dyDescent="0.2">
      <c r="A77" s="46" t="s">
        <v>100</v>
      </c>
      <c r="B77" s="46" t="s">
        <v>100</v>
      </c>
      <c r="C77" s="89">
        <v>400</v>
      </c>
      <c r="D77" s="46" t="s">
        <v>610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43">
        <v>0</v>
      </c>
      <c r="K77" s="15">
        <v>0</v>
      </c>
      <c r="L77" s="2">
        <v>0</v>
      </c>
      <c r="M77" s="2">
        <v>0</v>
      </c>
      <c r="N77" s="2">
        <v>0</v>
      </c>
      <c r="V77" s="16"/>
      <c r="W77" s="18">
        <f t="shared" si="14"/>
        <v>0</v>
      </c>
      <c r="X77" s="15">
        <v>0</v>
      </c>
      <c r="Y77" s="2">
        <v>0</v>
      </c>
      <c r="Z77" s="2">
        <v>0</v>
      </c>
      <c r="AA77" s="2">
        <v>0</v>
      </c>
      <c r="AI77" s="16"/>
      <c r="AJ77" s="18">
        <f t="shared" si="15"/>
        <v>0</v>
      </c>
      <c r="AK77" s="15">
        <v>0</v>
      </c>
      <c r="AL77" s="2">
        <v>0</v>
      </c>
      <c r="AM77" s="2">
        <v>0</v>
      </c>
      <c r="AN77" s="2">
        <v>0</v>
      </c>
      <c r="AV77" s="16"/>
      <c r="AW77" s="18">
        <f t="shared" si="16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16">
        <v>0</v>
      </c>
      <c r="BJ77" s="18">
        <f t="shared" si="10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18">
        <f t="shared" si="11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18">
        <f t="shared" si="12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16">
        <v>0</v>
      </c>
      <c r="CW77" s="18">
        <f t="shared" si="13"/>
        <v>0</v>
      </c>
    </row>
    <row r="78" spans="1:101" ht="13.05" customHeight="1" x14ac:dyDescent="0.2">
      <c r="A78" s="46" t="s">
        <v>100</v>
      </c>
      <c r="B78" s="46" t="s">
        <v>100</v>
      </c>
      <c r="C78" s="89">
        <v>400</v>
      </c>
      <c r="D78" s="46" t="s">
        <v>610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43">
        <v>0</v>
      </c>
      <c r="K78" s="15">
        <v>0</v>
      </c>
      <c r="L78" s="2">
        <v>0</v>
      </c>
      <c r="M78" s="2">
        <v>0</v>
      </c>
      <c r="N78" s="2">
        <v>28</v>
      </c>
      <c r="V78" s="16"/>
      <c r="W78" s="18">
        <f t="shared" si="14"/>
        <v>28</v>
      </c>
      <c r="X78" s="15">
        <v>0</v>
      </c>
      <c r="Y78" s="2">
        <v>0</v>
      </c>
      <c r="Z78" s="2">
        <v>0</v>
      </c>
      <c r="AA78" s="2">
        <v>0</v>
      </c>
      <c r="AI78" s="16"/>
      <c r="AJ78" s="18">
        <f t="shared" si="15"/>
        <v>0</v>
      </c>
      <c r="AK78" s="15">
        <v>0</v>
      </c>
      <c r="AL78" s="2">
        <v>0</v>
      </c>
      <c r="AM78" s="2">
        <v>0</v>
      </c>
      <c r="AN78" s="2">
        <v>25</v>
      </c>
      <c r="AV78" s="16"/>
      <c r="AW78" s="18">
        <f t="shared" si="16"/>
        <v>25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16">
        <v>0</v>
      </c>
      <c r="BJ78" s="18">
        <f t="shared" si="10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18">
        <f t="shared" si="11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18">
        <f t="shared" si="12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16">
        <v>0</v>
      </c>
      <c r="CW78" s="18">
        <f t="shared" si="13"/>
        <v>0</v>
      </c>
    </row>
    <row r="79" spans="1:101" ht="13.05" customHeight="1" x14ac:dyDescent="0.2">
      <c r="A79" s="46" t="s">
        <v>100</v>
      </c>
      <c r="B79" s="46" t="s">
        <v>105</v>
      </c>
      <c r="C79" s="89">
        <v>400</v>
      </c>
      <c r="D79" s="46" t="s">
        <v>610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43">
        <v>0</v>
      </c>
      <c r="K79" s="15">
        <v>0</v>
      </c>
      <c r="L79" s="2">
        <v>0</v>
      </c>
      <c r="M79" s="2">
        <v>0</v>
      </c>
      <c r="N79" s="2">
        <v>24</v>
      </c>
      <c r="V79" s="16"/>
      <c r="W79" s="18">
        <f t="shared" si="14"/>
        <v>24</v>
      </c>
      <c r="X79" s="15">
        <v>0</v>
      </c>
      <c r="Y79" s="2">
        <v>0</v>
      </c>
      <c r="Z79" s="2">
        <v>0</v>
      </c>
      <c r="AA79" s="2">
        <v>0</v>
      </c>
      <c r="AI79" s="16"/>
      <c r="AJ79" s="18">
        <f t="shared" si="15"/>
        <v>0</v>
      </c>
      <c r="AK79" s="15">
        <v>0</v>
      </c>
      <c r="AL79" s="2">
        <v>0</v>
      </c>
      <c r="AM79" s="2">
        <v>0</v>
      </c>
      <c r="AN79" s="2">
        <v>23</v>
      </c>
      <c r="AV79" s="16"/>
      <c r="AW79" s="18">
        <f t="shared" si="16"/>
        <v>23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16">
        <v>0</v>
      </c>
      <c r="BJ79" s="18">
        <f t="shared" si="10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18">
        <f t="shared" si="11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18">
        <f t="shared" si="12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16">
        <v>0</v>
      </c>
      <c r="CW79" s="18">
        <f t="shared" si="13"/>
        <v>0</v>
      </c>
    </row>
    <row r="80" spans="1:101" ht="13.05" customHeight="1" x14ac:dyDescent="0.2">
      <c r="A80" s="46" t="s">
        <v>100</v>
      </c>
      <c r="B80" s="46" t="s">
        <v>105</v>
      </c>
      <c r="C80" s="89">
        <v>400</v>
      </c>
      <c r="D80" s="46" t="s">
        <v>610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43">
        <v>0</v>
      </c>
      <c r="K80" s="15">
        <v>0</v>
      </c>
      <c r="L80" s="2">
        <v>0</v>
      </c>
      <c r="M80" s="2">
        <v>43</v>
      </c>
      <c r="N80" s="2">
        <v>0</v>
      </c>
      <c r="V80" s="16"/>
      <c r="W80" s="18">
        <f t="shared" si="14"/>
        <v>43</v>
      </c>
      <c r="X80" s="15">
        <v>0</v>
      </c>
      <c r="Y80" s="2">
        <v>0</v>
      </c>
      <c r="Z80" s="2">
        <v>0</v>
      </c>
      <c r="AA80" s="2">
        <v>0</v>
      </c>
      <c r="AI80" s="16"/>
      <c r="AJ80" s="18">
        <f t="shared" si="15"/>
        <v>0</v>
      </c>
      <c r="AK80" s="15">
        <v>0</v>
      </c>
      <c r="AL80" s="2">
        <v>0</v>
      </c>
      <c r="AM80" s="2">
        <v>40</v>
      </c>
      <c r="AN80" s="2">
        <v>0</v>
      </c>
      <c r="AV80" s="16"/>
      <c r="AW80" s="18">
        <f t="shared" si="16"/>
        <v>40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16">
        <v>0</v>
      </c>
      <c r="BJ80" s="18">
        <f t="shared" si="10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18">
        <f t="shared" si="11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18">
        <f t="shared" si="12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16">
        <v>0</v>
      </c>
      <c r="CW80" s="18">
        <f t="shared" si="13"/>
        <v>0</v>
      </c>
    </row>
    <row r="81" spans="1:101" ht="13.05" customHeight="1" x14ac:dyDescent="0.2">
      <c r="A81" s="46" t="s">
        <v>100</v>
      </c>
      <c r="B81" s="46" t="s">
        <v>108</v>
      </c>
      <c r="C81" s="89">
        <v>400</v>
      </c>
      <c r="D81" s="46" t="s">
        <v>610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43">
        <v>0</v>
      </c>
      <c r="K81" s="15">
        <v>0</v>
      </c>
      <c r="L81" s="2">
        <v>0</v>
      </c>
      <c r="M81" s="2">
        <v>0</v>
      </c>
      <c r="N81" s="2">
        <v>0</v>
      </c>
      <c r="V81" s="16"/>
      <c r="W81" s="18">
        <f t="shared" si="14"/>
        <v>0</v>
      </c>
      <c r="X81" s="15">
        <v>0</v>
      </c>
      <c r="Y81" s="2">
        <v>0</v>
      </c>
      <c r="Z81" s="2">
        <v>0</v>
      </c>
      <c r="AA81" s="2">
        <v>0</v>
      </c>
      <c r="AI81" s="16"/>
      <c r="AJ81" s="18">
        <f t="shared" si="15"/>
        <v>0</v>
      </c>
      <c r="AK81" s="15">
        <v>0</v>
      </c>
      <c r="AL81" s="2">
        <v>0</v>
      </c>
      <c r="AM81" s="2">
        <v>0</v>
      </c>
      <c r="AN81" s="2">
        <v>0</v>
      </c>
      <c r="AV81" s="16"/>
      <c r="AW81" s="18">
        <f t="shared" si="16"/>
        <v>0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16">
        <v>0</v>
      </c>
      <c r="BJ81" s="18">
        <f t="shared" si="10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18">
        <f t="shared" si="11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18">
        <f t="shared" si="12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16">
        <v>0</v>
      </c>
      <c r="CW81" s="18">
        <f t="shared" si="13"/>
        <v>0</v>
      </c>
    </row>
    <row r="82" spans="1:101" ht="13.05" customHeight="1" x14ac:dyDescent="0.2">
      <c r="A82" s="46" t="s">
        <v>100</v>
      </c>
      <c r="B82" s="46" t="s">
        <v>108</v>
      </c>
      <c r="C82" s="89">
        <v>400</v>
      </c>
      <c r="D82" s="46" t="s">
        <v>610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43">
        <v>0</v>
      </c>
      <c r="K82" s="15">
        <v>0</v>
      </c>
      <c r="L82" s="2">
        <v>0</v>
      </c>
      <c r="M82" s="2">
        <v>0</v>
      </c>
      <c r="N82" s="2">
        <v>0</v>
      </c>
      <c r="V82" s="16"/>
      <c r="W82" s="18">
        <f t="shared" si="14"/>
        <v>0</v>
      </c>
      <c r="X82" s="15">
        <v>0</v>
      </c>
      <c r="Y82" s="2">
        <v>0</v>
      </c>
      <c r="Z82" s="2">
        <v>0</v>
      </c>
      <c r="AA82" s="2">
        <v>0</v>
      </c>
      <c r="AI82" s="16"/>
      <c r="AJ82" s="18">
        <f t="shared" si="15"/>
        <v>0</v>
      </c>
      <c r="AK82" s="15">
        <v>0</v>
      </c>
      <c r="AL82" s="2">
        <v>0</v>
      </c>
      <c r="AM82" s="2">
        <v>0</v>
      </c>
      <c r="AN82" s="2">
        <v>0</v>
      </c>
      <c r="AV82" s="16"/>
      <c r="AW82" s="18">
        <f t="shared" si="16"/>
        <v>0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16">
        <v>0</v>
      </c>
      <c r="BJ82" s="18">
        <f t="shared" si="10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18">
        <f t="shared" si="11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18">
        <f t="shared" si="12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16">
        <v>0</v>
      </c>
      <c r="CW82" s="18">
        <f t="shared" si="13"/>
        <v>0</v>
      </c>
    </row>
    <row r="83" spans="1:101" ht="13.05" customHeight="1" x14ac:dyDescent="0.2">
      <c r="A83" s="46" t="s">
        <v>100</v>
      </c>
      <c r="B83" s="46" t="s">
        <v>108</v>
      </c>
      <c r="C83" s="89">
        <v>400</v>
      </c>
      <c r="D83" s="46" t="s">
        <v>610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43">
        <v>0</v>
      </c>
      <c r="K83" s="15">
        <v>0</v>
      </c>
      <c r="L83" s="2">
        <v>0</v>
      </c>
      <c r="M83" s="2">
        <v>0</v>
      </c>
      <c r="N83" s="2">
        <v>0</v>
      </c>
      <c r="V83" s="16"/>
      <c r="W83" s="18">
        <f t="shared" si="14"/>
        <v>0</v>
      </c>
      <c r="X83" s="15">
        <v>0</v>
      </c>
      <c r="Y83" s="2">
        <v>0</v>
      </c>
      <c r="Z83" s="2">
        <v>0</v>
      </c>
      <c r="AA83" s="2">
        <v>0</v>
      </c>
      <c r="AI83" s="16"/>
      <c r="AJ83" s="18">
        <f t="shared" si="15"/>
        <v>0</v>
      </c>
      <c r="AK83" s="15">
        <v>0</v>
      </c>
      <c r="AL83" s="2">
        <v>0</v>
      </c>
      <c r="AM83" s="2">
        <v>0</v>
      </c>
      <c r="AN83" s="2">
        <v>0</v>
      </c>
      <c r="AV83" s="16"/>
      <c r="AW83" s="18">
        <f t="shared" si="16"/>
        <v>0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16">
        <v>0</v>
      </c>
      <c r="BJ83" s="18">
        <f t="shared" si="10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18">
        <f t="shared" si="11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18">
        <f t="shared" si="12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16">
        <v>0</v>
      </c>
      <c r="CW83" s="18">
        <f t="shared" si="13"/>
        <v>0</v>
      </c>
    </row>
    <row r="84" spans="1:101" ht="13.05" customHeight="1" x14ac:dyDescent="0.2">
      <c r="A84" s="46" t="s">
        <v>100</v>
      </c>
      <c r="B84" s="46" t="s">
        <v>108</v>
      </c>
      <c r="C84" s="89">
        <v>400</v>
      </c>
      <c r="D84" s="46" t="s">
        <v>610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43">
        <v>0</v>
      </c>
      <c r="K84" s="15">
        <v>0</v>
      </c>
      <c r="L84" s="2">
        <v>0</v>
      </c>
      <c r="M84" s="2">
        <v>0</v>
      </c>
      <c r="N84" s="2">
        <v>0</v>
      </c>
      <c r="V84" s="16"/>
      <c r="W84" s="18">
        <f t="shared" si="14"/>
        <v>0</v>
      </c>
      <c r="X84" s="15">
        <v>0</v>
      </c>
      <c r="Y84" s="2">
        <v>0</v>
      </c>
      <c r="Z84" s="2">
        <v>0</v>
      </c>
      <c r="AA84" s="2">
        <v>0</v>
      </c>
      <c r="AI84" s="16"/>
      <c r="AJ84" s="18">
        <f t="shared" si="15"/>
        <v>0</v>
      </c>
      <c r="AK84" s="15">
        <v>0</v>
      </c>
      <c r="AL84" s="2">
        <v>0</v>
      </c>
      <c r="AM84" s="2">
        <v>0</v>
      </c>
      <c r="AN84" s="2">
        <v>0</v>
      </c>
      <c r="AV84" s="16"/>
      <c r="AW84" s="18">
        <f t="shared" si="16"/>
        <v>0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16">
        <v>0</v>
      </c>
      <c r="BJ84" s="18">
        <f t="shared" si="10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18">
        <f t="shared" si="11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18">
        <f t="shared" si="12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16">
        <v>0</v>
      </c>
      <c r="CW84" s="18">
        <f t="shared" si="13"/>
        <v>0</v>
      </c>
    </row>
    <row r="85" spans="1:101" ht="13.05" customHeight="1" x14ac:dyDescent="0.2">
      <c r="A85" s="46" t="s">
        <v>100</v>
      </c>
      <c r="B85" s="46" t="s">
        <v>113</v>
      </c>
      <c r="C85" s="89">
        <v>400</v>
      </c>
      <c r="D85" s="46" t="s">
        <v>610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43">
        <v>0</v>
      </c>
      <c r="K85" s="15">
        <v>0</v>
      </c>
      <c r="L85" s="2">
        <v>0</v>
      </c>
      <c r="M85" s="2">
        <v>0</v>
      </c>
      <c r="N85" s="2">
        <v>0</v>
      </c>
      <c r="V85" s="16"/>
      <c r="W85" s="18">
        <f t="shared" si="14"/>
        <v>0</v>
      </c>
      <c r="X85" s="15">
        <v>0</v>
      </c>
      <c r="Y85" s="2">
        <v>0</v>
      </c>
      <c r="Z85" s="2">
        <v>0</v>
      </c>
      <c r="AA85" s="2">
        <v>0</v>
      </c>
      <c r="AI85" s="16"/>
      <c r="AJ85" s="18">
        <f t="shared" si="15"/>
        <v>0</v>
      </c>
      <c r="AK85" s="15">
        <v>0</v>
      </c>
      <c r="AL85" s="2">
        <v>0</v>
      </c>
      <c r="AM85" s="2">
        <v>0</v>
      </c>
      <c r="AN85" s="2">
        <v>0</v>
      </c>
      <c r="AV85" s="16"/>
      <c r="AW85" s="18">
        <f t="shared" si="16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16">
        <v>0</v>
      </c>
      <c r="BJ85" s="18">
        <f t="shared" si="10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18">
        <f t="shared" si="11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18">
        <f t="shared" si="12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16">
        <v>0</v>
      </c>
      <c r="CW85" s="18">
        <f t="shared" si="13"/>
        <v>0</v>
      </c>
    </row>
    <row r="86" spans="1:101" ht="13.05" customHeight="1" x14ac:dyDescent="0.2">
      <c r="A86" s="46" t="s">
        <v>100</v>
      </c>
      <c r="B86" s="46" t="s">
        <v>113</v>
      </c>
      <c r="C86" s="89">
        <v>400</v>
      </c>
      <c r="D86" s="46" t="s">
        <v>610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43">
        <v>0</v>
      </c>
      <c r="K86" s="15">
        <v>0</v>
      </c>
      <c r="L86" s="2">
        <v>0</v>
      </c>
      <c r="M86" s="2">
        <v>0</v>
      </c>
      <c r="N86" s="2">
        <v>0</v>
      </c>
      <c r="V86" s="16"/>
      <c r="W86" s="18">
        <f t="shared" si="14"/>
        <v>0</v>
      </c>
      <c r="X86" s="15">
        <v>0</v>
      </c>
      <c r="Y86" s="2">
        <v>0</v>
      </c>
      <c r="Z86" s="2">
        <v>0</v>
      </c>
      <c r="AA86" s="2">
        <v>0</v>
      </c>
      <c r="AI86" s="16"/>
      <c r="AJ86" s="18">
        <f t="shared" si="15"/>
        <v>0</v>
      </c>
      <c r="AK86" s="15">
        <v>0</v>
      </c>
      <c r="AL86" s="2">
        <v>0</v>
      </c>
      <c r="AM86" s="2">
        <v>0</v>
      </c>
      <c r="AN86" s="2">
        <v>0</v>
      </c>
      <c r="AV86" s="16"/>
      <c r="AW86" s="18">
        <f t="shared" si="16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16">
        <v>0</v>
      </c>
      <c r="BJ86" s="18">
        <f t="shared" si="10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18">
        <f t="shared" si="11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18">
        <f t="shared" si="12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16">
        <v>0</v>
      </c>
      <c r="CW86" s="18">
        <f t="shared" si="13"/>
        <v>0</v>
      </c>
    </row>
    <row r="87" spans="1:101" ht="13.05" customHeight="1" x14ac:dyDescent="0.2">
      <c r="A87" s="46" t="s">
        <v>100</v>
      </c>
      <c r="B87" s="46" t="s">
        <v>113</v>
      </c>
      <c r="C87" s="89">
        <v>400</v>
      </c>
      <c r="D87" s="46" t="s">
        <v>610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43">
        <v>0</v>
      </c>
      <c r="K87" s="15">
        <v>0</v>
      </c>
      <c r="L87" s="2">
        <v>0</v>
      </c>
      <c r="M87" s="2">
        <v>0</v>
      </c>
      <c r="N87" s="2">
        <v>0</v>
      </c>
      <c r="V87" s="16"/>
      <c r="W87" s="18">
        <f t="shared" si="14"/>
        <v>0</v>
      </c>
      <c r="X87" s="15">
        <v>0</v>
      </c>
      <c r="Y87" s="2">
        <v>0</v>
      </c>
      <c r="Z87" s="2">
        <v>0</v>
      </c>
      <c r="AA87" s="2">
        <v>0</v>
      </c>
      <c r="AI87" s="16"/>
      <c r="AJ87" s="18">
        <f t="shared" si="15"/>
        <v>0</v>
      </c>
      <c r="AK87" s="15">
        <v>0</v>
      </c>
      <c r="AL87" s="2">
        <v>0</v>
      </c>
      <c r="AM87" s="2">
        <v>0</v>
      </c>
      <c r="AN87" s="2">
        <v>0</v>
      </c>
      <c r="AV87" s="16"/>
      <c r="AW87" s="18">
        <f t="shared" si="16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16">
        <v>0</v>
      </c>
      <c r="BJ87" s="18">
        <f t="shared" si="10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18">
        <f t="shared" si="11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18">
        <f t="shared" si="12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16">
        <v>0</v>
      </c>
      <c r="CW87" s="18">
        <f t="shared" si="13"/>
        <v>0</v>
      </c>
    </row>
    <row r="88" spans="1:101" ht="13.05" customHeight="1" x14ac:dyDescent="0.2">
      <c r="A88" s="46" t="s">
        <v>100</v>
      </c>
      <c r="B88" s="46" t="s">
        <v>113</v>
      </c>
      <c r="C88" s="89">
        <v>400</v>
      </c>
      <c r="D88" s="46" t="s">
        <v>610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43">
        <v>0</v>
      </c>
      <c r="K88" s="15">
        <v>0</v>
      </c>
      <c r="L88" s="2">
        <v>0</v>
      </c>
      <c r="M88" s="2">
        <v>0</v>
      </c>
      <c r="N88" s="2">
        <v>0</v>
      </c>
      <c r="V88" s="16"/>
      <c r="W88" s="18">
        <f t="shared" si="14"/>
        <v>0</v>
      </c>
      <c r="X88" s="15">
        <v>0</v>
      </c>
      <c r="Y88" s="2">
        <v>0</v>
      </c>
      <c r="Z88" s="2">
        <v>0</v>
      </c>
      <c r="AA88" s="2">
        <v>0</v>
      </c>
      <c r="AI88" s="16"/>
      <c r="AJ88" s="18">
        <f t="shared" si="15"/>
        <v>0</v>
      </c>
      <c r="AK88" s="15">
        <v>0</v>
      </c>
      <c r="AL88" s="2">
        <v>0</v>
      </c>
      <c r="AM88" s="2">
        <v>0</v>
      </c>
      <c r="AN88" s="2">
        <v>0</v>
      </c>
      <c r="AV88" s="16"/>
      <c r="AW88" s="18">
        <f t="shared" si="16"/>
        <v>0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16">
        <v>0</v>
      </c>
      <c r="BJ88" s="18">
        <f t="shared" si="10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18">
        <f t="shared" si="11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18">
        <f t="shared" si="12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16">
        <v>0</v>
      </c>
      <c r="CW88" s="18">
        <f t="shared" si="13"/>
        <v>0</v>
      </c>
    </row>
    <row r="89" spans="1:101" ht="13.05" customHeight="1" x14ac:dyDescent="0.2">
      <c r="A89" s="46" t="s">
        <v>100</v>
      </c>
      <c r="B89" s="46" t="s">
        <v>113</v>
      </c>
      <c r="C89" s="89">
        <v>400</v>
      </c>
      <c r="D89" s="46" t="s">
        <v>610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43">
        <v>0</v>
      </c>
      <c r="K89" s="15">
        <v>0</v>
      </c>
      <c r="L89" s="2">
        <v>0</v>
      </c>
      <c r="M89" s="2">
        <v>29</v>
      </c>
      <c r="N89" s="2">
        <v>0</v>
      </c>
      <c r="V89" s="16"/>
      <c r="W89" s="18">
        <f t="shared" si="14"/>
        <v>29</v>
      </c>
      <c r="X89" s="15">
        <v>0</v>
      </c>
      <c r="Y89" s="2">
        <v>0</v>
      </c>
      <c r="Z89" s="2">
        <v>0</v>
      </c>
      <c r="AA89" s="2">
        <v>0</v>
      </c>
      <c r="AI89" s="16"/>
      <c r="AJ89" s="18">
        <f t="shared" si="15"/>
        <v>0</v>
      </c>
      <c r="AK89" s="15">
        <v>0</v>
      </c>
      <c r="AL89" s="2">
        <v>0</v>
      </c>
      <c r="AM89" s="2">
        <v>27</v>
      </c>
      <c r="AN89" s="2">
        <v>0</v>
      </c>
      <c r="AV89" s="16"/>
      <c r="AW89" s="18">
        <f t="shared" si="16"/>
        <v>27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16">
        <v>0</v>
      </c>
      <c r="BJ89" s="18">
        <f t="shared" si="10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18">
        <f t="shared" si="11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18">
        <f t="shared" si="12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16">
        <v>0</v>
      </c>
      <c r="CW89" s="18">
        <f t="shared" si="13"/>
        <v>0</v>
      </c>
    </row>
    <row r="90" spans="1:101" ht="13.05" customHeight="1" x14ac:dyDescent="0.2">
      <c r="A90" s="46" t="s">
        <v>6</v>
      </c>
      <c r="B90" s="46" t="s">
        <v>18</v>
      </c>
      <c r="C90" s="89">
        <v>400</v>
      </c>
      <c r="D90" s="46" t="s">
        <v>610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43">
        <v>0</v>
      </c>
      <c r="K90" s="15">
        <v>0</v>
      </c>
      <c r="L90" s="2">
        <v>0</v>
      </c>
      <c r="M90" s="2">
        <v>3</v>
      </c>
      <c r="N90" s="2">
        <v>0</v>
      </c>
      <c r="V90" s="16"/>
      <c r="W90" s="18">
        <f t="shared" si="14"/>
        <v>3</v>
      </c>
      <c r="X90" s="15">
        <v>0</v>
      </c>
      <c r="Y90" s="2">
        <v>0</v>
      </c>
      <c r="Z90" s="2">
        <v>0</v>
      </c>
      <c r="AA90" s="2">
        <v>0</v>
      </c>
      <c r="AI90" s="16"/>
      <c r="AJ90" s="18">
        <f t="shared" si="15"/>
        <v>0</v>
      </c>
      <c r="AK90" s="15">
        <v>0</v>
      </c>
      <c r="AL90" s="2">
        <v>0</v>
      </c>
      <c r="AM90" s="2">
        <v>3</v>
      </c>
      <c r="AN90" s="2">
        <v>0</v>
      </c>
      <c r="AV90" s="16"/>
      <c r="AW90" s="18">
        <f t="shared" si="16"/>
        <v>3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16">
        <v>0</v>
      </c>
      <c r="BJ90" s="18">
        <f t="shared" si="10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18">
        <f t="shared" si="11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18">
        <f t="shared" si="12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16">
        <v>0</v>
      </c>
      <c r="CW90" s="18">
        <f t="shared" si="13"/>
        <v>0</v>
      </c>
    </row>
    <row r="91" spans="1:101" ht="13.05" customHeight="1" x14ac:dyDescent="0.2">
      <c r="A91" s="46" t="s">
        <v>6</v>
      </c>
      <c r="B91" s="46" t="s">
        <v>18</v>
      </c>
      <c r="C91" s="89">
        <v>400</v>
      </c>
      <c r="D91" s="46" t="s">
        <v>610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43">
        <v>0</v>
      </c>
      <c r="K91" s="15">
        <v>0</v>
      </c>
      <c r="L91" s="2">
        <v>0</v>
      </c>
      <c r="M91" s="2">
        <v>26</v>
      </c>
      <c r="N91" s="2">
        <v>0</v>
      </c>
      <c r="V91" s="16"/>
      <c r="W91" s="18">
        <f t="shared" si="14"/>
        <v>26</v>
      </c>
      <c r="X91" s="15">
        <v>0</v>
      </c>
      <c r="Y91" s="2">
        <v>0</v>
      </c>
      <c r="Z91" s="2">
        <v>6</v>
      </c>
      <c r="AA91" s="2">
        <v>0</v>
      </c>
      <c r="AI91" s="16"/>
      <c r="AJ91" s="18">
        <f t="shared" si="15"/>
        <v>6</v>
      </c>
      <c r="AK91" s="15">
        <v>0</v>
      </c>
      <c r="AL91" s="2">
        <v>0</v>
      </c>
      <c r="AM91" s="2">
        <v>26</v>
      </c>
      <c r="AN91" s="2">
        <v>0</v>
      </c>
      <c r="AV91" s="16"/>
      <c r="AW91" s="18">
        <f t="shared" si="16"/>
        <v>26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16">
        <v>0</v>
      </c>
      <c r="BJ91" s="18">
        <f t="shared" si="10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18">
        <f t="shared" si="11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18">
        <f t="shared" si="12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16">
        <v>0</v>
      </c>
      <c r="CW91" s="18">
        <f t="shared" si="13"/>
        <v>0</v>
      </c>
    </row>
    <row r="92" spans="1:101" ht="13.05" customHeight="1" x14ac:dyDescent="0.2">
      <c r="A92" s="46" t="s">
        <v>6</v>
      </c>
      <c r="B92" s="46" t="s">
        <v>18</v>
      </c>
      <c r="C92" s="89">
        <v>400</v>
      </c>
      <c r="D92" s="46" t="s">
        <v>610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43">
        <v>0</v>
      </c>
      <c r="K92" s="15">
        <v>0</v>
      </c>
      <c r="L92" s="2">
        <v>0</v>
      </c>
      <c r="M92" s="2">
        <v>17</v>
      </c>
      <c r="N92" s="2">
        <v>0</v>
      </c>
      <c r="V92" s="16"/>
      <c r="W92" s="18">
        <f t="shared" si="14"/>
        <v>17</v>
      </c>
      <c r="X92" s="15">
        <v>0</v>
      </c>
      <c r="Y92" s="2">
        <v>0</v>
      </c>
      <c r="Z92" s="2">
        <v>1</v>
      </c>
      <c r="AA92" s="2">
        <v>0</v>
      </c>
      <c r="AI92" s="16"/>
      <c r="AJ92" s="18">
        <f t="shared" si="15"/>
        <v>1</v>
      </c>
      <c r="AK92" s="15">
        <v>0</v>
      </c>
      <c r="AL92" s="2">
        <v>0</v>
      </c>
      <c r="AM92" s="2">
        <v>17</v>
      </c>
      <c r="AN92" s="2">
        <v>0</v>
      </c>
      <c r="AV92" s="16"/>
      <c r="AW92" s="18">
        <f t="shared" si="16"/>
        <v>17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16">
        <v>0</v>
      </c>
      <c r="BJ92" s="18">
        <f t="shared" si="10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18">
        <f t="shared" si="11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18">
        <f t="shared" si="12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16">
        <v>0</v>
      </c>
      <c r="CW92" s="18">
        <f t="shared" si="13"/>
        <v>0</v>
      </c>
    </row>
    <row r="93" spans="1:101" ht="13.05" customHeight="1" x14ac:dyDescent="0.2">
      <c r="A93" s="46" t="s">
        <v>6</v>
      </c>
      <c r="B93" s="46" t="s">
        <v>18</v>
      </c>
      <c r="C93" s="89">
        <v>400</v>
      </c>
      <c r="D93" s="46" t="s">
        <v>610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43">
        <v>0</v>
      </c>
      <c r="K93" s="15">
        <v>0</v>
      </c>
      <c r="L93" s="2">
        <v>0</v>
      </c>
      <c r="M93" s="2">
        <v>0</v>
      </c>
      <c r="N93" s="2">
        <v>10</v>
      </c>
      <c r="V93" s="16"/>
      <c r="W93" s="18">
        <f t="shared" si="14"/>
        <v>10</v>
      </c>
      <c r="X93" s="15">
        <v>0</v>
      </c>
      <c r="Y93" s="2">
        <v>0</v>
      </c>
      <c r="Z93" s="2">
        <v>0</v>
      </c>
      <c r="AA93" s="2">
        <v>0</v>
      </c>
      <c r="AI93" s="16"/>
      <c r="AJ93" s="18">
        <f t="shared" si="15"/>
        <v>0</v>
      </c>
      <c r="AK93" s="15">
        <v>0</v>
      </c>
      <c r="AL93" s="2">
        <v>0</v>
      </c>
      <c r="AM93" s="2">
        <v>0</v>
      </c>
      <c r="AN93" s="2">
        <v>10</v>
      </c>
      <c r="AV93" s="16"/>
      <c r="AW93" s="18">
        <f t="shared" si="16"/>
        <v>10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16">
        <v>0</v>
      </c>
      <c r="BJ93" s="18">
        <f t="shared" si="10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18">
        <f t="shared" si="11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18">
        <f t="shared" si="12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16">
        <v>0</v>
      </c>
      <c r="CW93" s="18">
        <f t="shared" si="13"/>
        <v>0</v>
      </c>
    </row>
    <row r="94" spans="1:101" ht="13.05" customHeight="1" x14ac:dyDescent="0.2">
      <c r="A94" s="46" t="s">
        <v>6</v>
      </c>
      <c r="B94" s="46" t="s">
        <v>18</v>
      </c>
      <c r="C94" s="89">
        <v>400</v>
      </c>
      <c r="D94" s="46" t="s">
        <v>610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43">
        <v>0</v>
      </c>
      <c r="K94" s="15">
        <v>16</v>
      </c>
      <c r="L94" s="2">
        <v>13</v>
      </c>
      <c r="M94" s="2">
        <v>65</v>
      </c>
      <c r="N94" s="2">
        <v>50</v>
      </c>
      <c r="V94" s="16"/>
      <c r="W94" s="18">
        <f t="shared" si="14"/>
        <v>144</v>
      </c>
      <c r="X94" s="15">
        <v>0</v>
      </c>
      <c r="Y94" s="2">
        <v>0</v>
      </c>
      <c r="Z94" s="2">
        <v>6</v>
      </c>
      <c r="AA94" s="2">
        <v>0</v>
      </c>
      <c r="AI94" s="16"/>
      <c r="AJ94" s="18">
        <f t="shared" si="15"/>
        <v>6</v>
      </c>
      <c r="AK94" s="15">
        <v>14</v>
      </c>
      <c r="AL94" s="2">
        <v>11</v>
      </c>
      <c r="AM94" s="2">
        <v>57</v>
      </c>
      <c r="AN94" s="2">
        <v>50</v>
      </c>
      <c r="AV94" s="16"/>
      <c r="AW94" s="18">
        <f t="shared" si="16"/>
        <v>132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16">
        <v>0</v>
      </c>
      <c r="BJ94" s="18">
        <f t="shared" si="10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18">
        <f t="shared" si="11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18">
        <f t="shared" si="12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16">
        <v>0</v>
      </c>
      <c r="CW94" s="18">
        <f t="shared" si="13"/>
        <v>0</v>
      </c>
    </row>
    <row r="95" spans="1:101" ht="13.05" customHeight="1" x14ac:dyDescent="0.2">
      <c r="A95" s="46" t="s">
        <v>6</v>
      </c>
      <c r="B95" s="46" t="s">
        <v>18</v>
      </c>
      <c r="C95" s="89">
        <v>400</v>
      </c>
      <c r="D95" s="46" t="s">
        <v>610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43">
        <v>0</v>
      </c>
      <c r="K95" s="15">
        <v>0</v>
      </c>
      <c r="L95" s="2">
        <v>0</v>
      </c>
      <c r="M95" s="2">
        <v>0</v>
      </c>
      <c r="N95" s="2">
        <v>0</v>
      </c>
      <c r="V95" s="16"/>
      <c r="W95" s="18">
        <f t="shared" si="14"/>
        <v>0</v>
      </c>
      <c r="X95" s="15">
        <v>0</v>
      </c>
      <c r="Y95" s="2">
        <v>0</v>
      </c>
      <c r="Z95" s="2">
        <v>0</v>
      </c>
      <c r="AA95" s="2">
        <v>0</v>
      </c>
      <c r="AI95" s="16"/>
      <c r="AJ95" s="18">
        <f t="shared" si="15"/>
        <v>0</v>
      </c>
      <c r="AK95" s="15">
        <v>0</v>
      </c>
      <c r="AL95" s="2">
        <v>0</v>
      </c>
      <c r="AM95" s="2">
        <v>0</v>
      </c>
      <c r="AN95" s="2">
        <v>0</v>
      </c>
      <c r="AV95" s="16"/>
      <c r="AW95" s="18">
        <f t="shared" si="16"/>
        <v>0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16">
        <v>0</v>
      </c>
      <c r="BJ95" s="18">
        <f t="shared" si="10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18">
        <f t="shared" si="11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18">
        <f t="shared" si="12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16">
        <v>0</v>
      </c>
      <c r="CW95" s="18">
        <f t="shared" si="13"/>
        <v>0</v>
      </c>
    </row>
    <row r="96" spans="1:101" ht="13.05" customHeight="1" x14ac:dyDescent="0.2">
      <c r="A96" s="46" t="s">
        <v>6</v>
      </c>
      <c r="B96" s="46" t="s">
        <v>18</v>
      </c>
      <c r="C96" s="89">
        <v>400</v>
      </c>
      <c r="D96" s="46" t="s">
        <v>610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43">
        <v>0</v>
      </c>
      <c r="K96" s="15">
        <v>0</v>
      </c>
      <c r="L96" s="2">
        <v>0</v>
      </c>
      <c r="M96" s="2">
        <v>0</v>
      </c>
      <c r="N96" s="2">
        <v>0</v>
      </c>
      <c r="V96" s="16"/>
      <c r="W96" s="18">
        <f t="shared" si="14"/>
        <v>0</v>
      </c>
      <c r="X96" s="15">
        <v>0</v>
      </c>
      <c r="Y96" s="2">
        <v>0</v>
      </c>
      <c r="Z96" s="2">
        <v>1</v>
      </c>
      <c r="AA96" s="2">
        <v>0</v>
      </c>
      <c r="AI96" s="16"/>
      <c r="AJ96" s="18">
        <f t="shared" si="15"/>
        <v>1</v>
      </c>
      <c r="AK96" s="15">
        <v>0</v>
      </c>
      <c r="AL96" s="2">
        <v>0</v>
      </c>
      <c r="AM96" s="2">
        <v>0</v>
      </c>
      <c r="AN96" s="2">
        <v>0</v>
      </c>
      <c r="AV96" s="16"/>
      <c r="AW96" s="18">
        <f t="shared" si="16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16">
        <v>0</v>
      </c>
      <c r="BJ96" s="18">
        <f t="shared" si="10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18">
        <f t="shared" si="11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18">
        <f t="shared" si="12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16">
        <v>0</v>
      </c>
      <c r="CW96" s="18">
        <f t="shared" si="13"/>
        <v>0</v>
      </c>
    </row>
    <row r="97" spans="1:101" ht="13.05" customHeight="1" x14ac:dyDescent="0.2">
      <c r="A97" s="46" t="s">
        <v>6</v>
      </c>
      <c r="B97" s="46" t="s">
        <v>18</v>
      </c>
      <c r="C97" s="89">
        <v>400</v>
      </c>
      <c r="D97" s="46" t="s">
        <v>610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43">
        <v>0</v>
      </c>
      <c r="K97" s="15">
        <v>0</v>
      </c>
      <c r="L97" s="2">
        <v>0</v>
      </c>
      <c r="M97" s="2">
        <v>0</v>
      </c>
      <c r="N97" s="2">
        <v>0</v>
      </c>
      <c r="V97" s="16"/>
      <c r="W97" s="18">
        <f t="shared" si="14"/>
        <v>0</v>
      </c>
      <c r="X97" s="15">
        <v>0</v>
      </c>
      <c r="Y97" s="2">
        <v>0</v>
      </c>
      <c r="Z97" s="2">
        <v>0</v>
      </c>
      <c r="AA97" s="2">
        <v>0</v>
      </c>
      <c r="AI97" s="16"/>
      <c r="AJ97" s="18">
        <f t="shared" si="15"/>
        <v>0</v>
      </c>
      <c r="AK97" s="15">
        <v>0</v>
      </c>
      <c r="AL97" s="2">
        <v>0</v>
      </c>
      <c r="AM97" s="2">
        <v>0</v>
      </c>
      <c r="AN97" s="2">
        <v>0</v>
      </c>
      <c r="AV97" s="16"/>
      <c r="AW97" s="18">
        <f t="shared" si="16"/>
        <v>0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16">
        <v>0</v>
      </c>
      <c r="BJ97" s="18">
        <f t="shared" si="10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18">
        <f t="shared" si="11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18">
        <f t="shared" si="12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16">
        <v>0</v>
      </c>
      <c r="CW97" s="18">
        <f t="shared" si="13"/>
        <v>0</v>
      </c>
    </row>
    <row r="98" spans="1:101" ht="13.05" customHeight="1" x14ac:dyDescent="0.2">
      <c r="A98" s="46" t="s">
        <v>6</v>
      </c>
      <c r="B98" s="46" t="s">
        <v>18</v>
      </c>
      <c r="C98" s="89">
        <v>400</v>
      </c>
      <c r="D98" s="46" t="s">
        <v>610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43">
        <v>0</v>
      </c>
      <c r="K98" s="15">
        <v>0</v>
      </c>
      <c r="L98" s="2">
        <v>3</v>
      </c>
      <c r="M98" s="2">
        <v>10</v>
      </c>
      <c r="N98" s="2">
        <v>0</v>
      </c>
      <c r="V98" s="16"/>
      <c r="W98" s="18">
        <f t="shared" si="14"/>
        <v>13</v>
      </c>
      <c r="X98" s="15">
        <v>0</v>
      </c>
      <c r="Y98" s="2">
        <v>2</v>
      </c>
      <c r="Z98" s="2">
        <v>0</v>
      </c>
      <c r="AA98" s="2">
        <v>0</v>
      </c>
      <c r="AI98" s="16"/>
      <c r="AJ98" s="18">
        <f t="shared" si="15"/>
        <v>2</v>
      </c>
      <c r="AK98" s="15">
        <v>0</v>
      </c>
      <c r="AL98" s="2">
        <v>2</v>
      </c>
      <c r="AM98" s="2">
        <v>10</v>
      </c>
      <c r="AN98" s="2">
        <v>0</v>
      </c>
      <c r="AV98" s="16"/>
      <c r="AW98" s="18">
        <f t="shared" si="16"/>
        <v>12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16">
        <v>0</v>
      </c>
      <c r="BJ98" s="18">
        <f t="shared" si="10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18">
        <f t="shared" si="11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18">
        <f t="shared" si="12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16">
        <v>0</v>
      </c>
      <c r="CW98" s="18">
        <f t="shared" si="13"/>
        <v>0</v>
      </c>
    </row>
    <row r="99" spans="1:101" ht="13.05" customHeight="1" x14ac:dyDescent="0.2">
      <c r="A99" s="46" t="s">
        <v>6</v>
      </c>
      <c r="B99" s="46" t="s">
        <v>128</v>
      </c>
      <c r="C99" s="89">
        <v>400</v>
      </c>
      <c r="D99" s="46" t="s">
        <v>610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43">
        <v>0</v>
      </c>
      <c r="K99" s="15">
        <v>0</v>
      </c>
      <c r="L99" s="2">
        <v>0</v>
      </c>
      <c r="M99" s="2">
        <v>178</v>
      </c>
      <c r="N99" s="2">
        <v>0</v>
      </c>
      <c r="V99" s="16"/>
      <c r="W99" s="18">
        <f t="shared" si="14"/>
        <v>178</v>
      </c>
      <c r="X99" s="15">
        <v>0</v>
      </c>
      <c r="Y99" s="2">
        <v>0</v>
      </c>
      <c r="Z99" s="2">
        <v>0</v>
      </c>
      <c r="AA99" s="2">
        <v>0</v>
      </c>
      <c r="AI99" s="16"/>
      <c r="AJ99" s="18">
        <f t="shared" si="15"/>
        <v>0</v>
      </c>
      <c r="AK99" s="15">
        <v>0</v>
      </c>
      <c r="AL99" s="2">
        <v>0</v>
      </c>
      <c r="AM99" s="2">
        <v>175</v>
      </c>
      <c r="AN99" s="2">
        <v>0</v>
      </c>
      <c r="AV99" s="16"/>
      <c r="AW99" s="18">
        <f t="shared" si="16"/>
        <v>175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16">
        <v>0</v>
      </c>
      <c r="BJ99" s="18">
        <f t="shared" si="10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18">
        <f t="shared" si="11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18">
        <f t="shared" si="12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16">
        <v>0</v>
      </c>
      <c r="CW99" s="18">
        <f t="shared" si="13"/>
        <v>0</v>
      </c>
    </row>
    <row r="100" spans="1:101" ht="13.05" customHeight="1" x14ac:dyDescent="0.2">
      <c r="A100" s="46" t="s">
        <v>6</v>
      </c>
      <c r="B100" s="46" t="s">
        <v>128</v>
      </c>
      <c r="C100" s="89">
        <v>400</v>
      </c>
      <c r="D100" s="46" t="s">
        <v>610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43">
        <v>0</v>
      </c>
      <c r="K100" s="15">
        <v>0</v>
      </c>
      <c r="L100" s="2">
        <v>0</v>
      </c>
      <c r="M100" s="2">
        <v>12</v>
      </c>
      <c r="N100" s="2">
        <v>0</v>
      </c>
      <c r="V100" s="16"/>
      <c r="W100" s="18">
        <f t="shared" si="14"/>
        <v>12</v>
      </c>
      <c r="X100" s="15">
        <v>0</v>
      </c>
      <c r="Y100" s="2">
        <v>0</v>
      </c>
      <c r="Z100" s="2">
        <v>0</v>
      </c>
      <c r="AA100" s="2">
        <v>0</v>
      </c>
      <c r="AI100" s="16"/>
      <c r="AJ100" s="18">
        <f t="shared" si="15"/>
        <v>0</v>
      </c>
      <c r="AK100" s="15">
        <v>0</v>
      </c>
      <c r="AL100" s="2">
        <v>0</v>
      </c>
      <c r="AM100" s="2">
        <v>12</v>
      </c>
      <c r="AN100" s="2">
        <v>0</v>
      </c>
      <c r="AV100" s="16"/>
      <c r="AW100" s="18">
        <f t="shared" si="16"/>
        <v>12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16">
        <v>0</v>
      </c>
      <c r="BJ100" s="18">
        <f t="shared" si="10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18">
        <f t="shared" si="11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18">
        <f t="shared" si="12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16">
        <v>0</v>
      </c>
      <c r="CW100" s="18">
        <f t="shared" si="13"/>
        <v>0</v>
      </c>
    </row>
    <row r="101" spans="1:101" ht="13.05" customHeight="1" x14ac:dyDescent="0.2">
      <c r="A101" s="46" t="s">
        <v>6</v>
      </c>
      <c r="B101" s="46" t="s">
        <v>128</v>
      </c>
      <c r="C101" s="89">
        <v>400</v>
      </c>
      <c r="D101" s="46" t="s">
        <v>610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43">
        <v>0</v>
      </c>
      <c r="K101" s="15">
        <v>0</v>
      </c>
      <c r="L101" s="2">
        <v>0</v>
      </c>
      <c r="M101" s="2">
        <v>17</v>
      </c>
      <c r="N101" s="2">
        <v>0</v>
      </c>
      <c r="V101" s="16"/>
      <c r="W101" s="18">
        <f t="shared" si="14"/>
        <v>17</v>
      </c>
      <c r="X101" s="15">
        <v>0</v>
      </c>
      <c r="Y101" s="2">
        <v>0</v>
      </c>
      <c r="Z101" s="2">
        <v>0</v>
      </c>
      <c r="AA101" s="2">
        <v>0</v>
      </c>
      <c r="AI101" s="16"/>
      <c r="AJ101" s="18">
        <f t="shared" si="15"/>
        <v>0</v>
      </c>
      <c r="AK101" s="15">
        <v>0</v>
      </c>
      <c r="AL101" s="2">
        <v>0</v>
      </c>
      <c r="AM101" s="2">
        <v>15</v>
      </c>
      <c r="AN101" s="2">
        <v>0</v>
      </c>
      <c r="AV101" s="16"/>
      <c r="AW101" s="18">
        <f t="shared" si="16"/>
        <v>15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16">
        <v>0</v>
      </c>
      <c r="BJ101" s="18">
        <f t="shared" si="10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18">
        <f t="shared" si="11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18">
        <f t="shared" si="12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16">
        <v>0</v>
      </c>
      <c r="CW101" s="18">
        <f t="shared" si="13"/>
        <v>0</v>
      </c>
    </row>
    <row r="102" spans="1:101" ht="13.05" customHeight="1" x14ac:dyDescent="0.2">
      <c r="A102" s="46" t="s">
        <v>6</v>
      </c>
      <c r="B102" s="46" t="s">
        <v>128</v>
      </c>
      <c r="C102" s="89">
        <v>400</v>
      </c>
      <c r="D102" s="46" t="s">
        <v>610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43">
        <v>0</v>
      </c>
      <c r="K102" s="15">
        <v>60</v>
      </c>
      <c r="L102" s="2">
        <v>51</v>
      </c>
      <c r="M102" s="2">
        <v>21</v>
      </c>
      <c r="N102" s="2">
        <v>0</v>
      </c>
      <c r="V102" s="16"/>
      <c r="W102" s="18">
        <f t="shared" si="14"/>
        <v>132</v>
      </c>
      <c r="X102" s="15">
        <v>0</v>
      </c>
      <c r="Y102" s="2">
        <v>0</v>
      </c>
      <c r="Z102" s="2">
        <v>7</v>
      </c>
      <c r="AA102" s="2">
        <v>0</v>
      </c>
      <c r="AI102" s="16"/>
      <c r="AJ102" s="18">
        <f t="shared" si="15"/>
        <v>7</v>
      </c>
      <c r="AK102" s="15">
        <v>60</v>
      </c>
      <c r="AL102" s="2">
        <v>51</v>
      </c>
      <c r="AM102" s="2">
        <v>20</v>
      </c>
      <c r="AN102" s="2">
        <v>0</v>
      </c>
      <c r="AV102" s="16"/>
      <c r="AW102" s="18">
        <f t="shared" si="16"/>
        <v>131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16">
        <v>0</v>
      </c>
      <c r="BJ102" s="18">
        <f t="shared" si="10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18">
        <f t="shared" si="11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18">
        <f t="shared" si="12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16">
        <v>0</v>
      </c>
      <c r="CW102" s="18">
        <f t="shared" si="13"/>
        <v>0</v>
      </c>
    </row>
    <row r="103" spans="1:101" ht="13.05" customHeight="1" x14ac:dyDescent="0.2">
      <c r="A103" s="46" t="s">
        <v>6</v>
      </c>
      <c r="B103" s="46" t="s">
        <v>128</v>
      </c>
      <c r="C103" s="89">
        <v>400</v>
      </c>
      <c r="D103" s="46" t="s">
        <v>610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43">
        <v>0</v>
      </c>
      <c r="K103" s="15">
        <v>0</v>
      </c>
      <c r="L103" s="2">
        <v>0</v>
      </c>
      <c r="M103" s="2">
        <v>24</v>
      </c>
      <c r="N103" s="2">
        <v>0</v>
      </c>
      <c r="V103" s="16"/>
      <c r="W103" s="18">
        <f t="shared" si="14"/>
        <v>24</v>
      </c>
      <c r="X103" s="15">
        <v>0</v>
      </c>
      <c r="Y103" s="2">
        <v>0</v>
      </c>
      <c r="Z103" s="2">
        <v>3</v>
      </c>
      <c r="AA103" s="2">
        <v>0</v>
      </c>
      <c r="AI103" s="16"/>
      <c r="AJ103" s="18">
        <f t="shared" si="15"/>
        <v>3</v>
      </c>
      <c r="AK103" s="15">
        <v>0</v>
      </c>
      <c r="AL103" s="2">
        <v>0</v>
      </c>
      <c r="AM103" s="2">
        <v>18</v>
      </c>
      <c r="AN103" s="2">
        <v>0</v>
      </c>
      <c r="AV103" s="16"/>
      <c r="AW103" s="18">
        <f t="shared" si="16"/>
        <v>18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16">
        <v>0</v>
      </c>
      <c r="BJ103" s="18">
        <f t="shared" si="10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18">
        <f t="shared" si="11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18">
        <f t="shared" si="12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16">
        <v>0</v>
      </c>
      <c r="CW103" s="18">
        <f t="shared" si="13"/>
        <v>0</v>
      </c>
    </row>
    <row r="104" spans="1:101" ht="13.05" customHeight="1" x14ac:dyDescent="0.2">
      <c r="A104" s="46" t="s">
        <v>6</v>
      </c>
      <c r="B104" s="46" t="s">
        <v>133</v>
      </c>
      <c r="C104" s="89">
        <v>400</v>
      </c>
      <c r="D104" s="46" t="s">
        <v>610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43">
        <v>0</v>
      </c>
      <c r="K104" s="15">
        <v>0</v>
      </c>
      <c r="L104" s="2">
        <v>0</v>
      </c>
      <c r="M104" s="2">
        <v>0</v>
      </c>
      <c r="N104" s="2">
        <v>0</v>
      </c>
      <c r="V104" s="16"/>
      <c r="W104" s="18">
        <f t="shared" si="14"/>
        <v>0</v>
      </c>
      <c r="X104" s="15">
        <v>0</v>
      </c>
      <c r="Y104" s="2">
        <v>0</v>
      </c>
      <c r="Z104" s="2">
        <v>0</v>
      </c>
      <c r="AA104" s="2">
        <v>0</v>
      </c>
      <c r="AI104" s="16"/>
      <c r="AJ104" s="18">
        <f t="shared" si="15"/>
        <v>0</v>
      </c>
      <c r="AK104" s="15">
        <v>0</v>
      </c>
      <c r="AL104" s="2">
        <v>0</v>
      </c>
      <c r="AM104" s="2">
        <v>0</v>
      </c>
      <c r="AN104" s="2">
        <v>0</v>
      </c>
      <c r="AV104" s="16"/>
      <c r="AW104" s="18">
        <f t="shared" si="16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16">
        <v>0</v>
      </c>
      <c r="BJ104" s="18">
        <f t="shared" si="10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18">
        <f t="shared" si="11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18">
        <f t="shared" si="12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16">
        <v>0</v>
      </c>
      <c r="CW104" s="18">
        <f t="shared" si="13"/>
        <v>0</v>
      </c>
    </row>
    <row r="105" spans="1:101" ht="13.05" customHeight="1" x14ac:dyDescent="0.2">
      <c r="A105" s="46" t="s">
        <v>6</v>
      </c>
      <c r="B105" s="46" t="s">
        <v>133</v>
      </c>
      <c r="C105" s="89">
        <v>400</v>
      </c>
      <c r="D105" s="46" t="s">
        <v>610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43">
        <v>0</v>
      </c>
      <c r="K105" s="15">
        <v>0</v>
      </c>
      <c r="L105" s="2">
        <v>0</v>
      </c>
      <c r="M105" s="2">
        <v>0</v>
      </c>
      <c r="N105" s="2">
        <v>0</v>
      </c>
      <c r="V105" s="16"/>
      <c r="W105" s="18">
        <f t="shared" si="14"/>
        <v>0</v>
      </c>
      <c r="X105" s="15">
        <v>0</v>
      </c>
      <c r="Y105" s="2">
        <v>0</v>
      </c>
      <c r="Z105" s="2">
        <v>0</v>
      </c>
      <c r="AA105" s="2">
        <v>0</v>
      </c>
      <c r="AI105" s="16"/>
      <c r="AJ105" s="18">
        <f t="shared" si="15"/>
        <v>0</v>
      </c>
      <c r="AK105" s="15">
        <v>0</v>
      </c>
      <c r="AL105" s="2">
        <v>0</v>
      </c>
      <c r="AM105" s="2">
        <v>0</v>
      </c>
      <c r="AN105" s="2">
        <v>0</v>
      </c>
      <c r="AV105" s="16"/>
      <c r="AW105" s="18">
        <f t="shared" si="16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16">
        <v>0</v>
      </c>
      <c r="BJ105" s="18">
        <f t="shared" si="10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18">
        <f t="shared" si="11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18">
        <f t="shared" si="12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16">
        <v>0</v>
      </c>
      <c r="CW105" s="18">
        <f t="shared" si="13"/>
        <v>0</v>
      </c>
    </row>
    <row r="106" spans="1:101" ht="13.05" customHeight="1" x14ac:dyDescent="0.2">
      <c r="A106" s="46" t="s">
        <v>6</v>
      </c>
      <c r="B106" s="46" t="s">
        <v>133</v>
      </c>
      <c r="C106" s="89">
        <v>400</v>
      </c>
      <c r="D106" s="46" t="s">
        <v>610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43">
        <v>0</v>
      </c>
      <c r="K106" s="15">
        <v>0</v>
      </c>
      <c r="L106" s="2">
        <v>0</v>
      </c>
      <c r="M106" s="2">
        <v>0</v>
      </c>
      <c r="N106" s="2">
        <v>0</v>
      </c>
      <c r="V106" s="16"/>
      <c r="W106" s="18">
        <f t="shared" si="14"/>
        <v>0</v>
      </c>
      <c r="X106" s="15">
        <v>0</v>
      </c>
      <c r="Y106" s="2">
        <v>0</v>
      </c>
      <c r="Z106" s="2">
        <v>0</v>
      </c>
      <c r="AA106" s="2">
        <v>0</v>
      </c>
      <c r="AI106" s="16"/>
      <c r="AJ106" s="18">
        <f t="shared" si="15"/>
        <v>0</v>
      </c>
      <c r="AK106" s="15">
        <v>0</v>
      </c>
      <c r="AL106" s="2">
        <v>0</v>
      </c>
      <c r="AM106" s="2">
        <v>0</v>
      </c>
      <c r="AN106" s="2">
        <v>0</v>
      </c>
      <c r="AV106" s="16"/>
      <c r="AW106" s="18">
        <f t="shared" si="16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16">
        <v>0</v>
      </c>
      <c r="BJ106" s="18">
        <f t="shared" si="10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18">
        <f t="shared" si="11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18">
        <f t="shared" si="12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16">
        <v>0</v>
      </c>
      <c r="CW106" s="18">
        <f t="shared" si="13"/>
        <v>0</v>
      </c>
    </row>
    <row r="107" spans="1:101" ht="13.05" customHeight="1" x14ac:dyDescent="0.2">
      <c r="A107" s="46" t="s">
        <v>6</v>
      </c>
      <c r="B107" s="46" t="s">
        <v>133</v>
      </c>
      <c r="C107" s="89">
        <v>400</v>
      </c>
      <c r="D107" s="46" t="s">
        <v>610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43">
        <v>0</v>
      </c>
      <c r="K107" s="15">
        <v>0</v>
      </c>
      <c r="L107" s="2">
        <v>0</v>
      </c>
      <c r="M107" s="2">
        <v>0</v>
      </c>
      <c r="N107" s="2">
        <v>0</v>
      </c>
      <c r="V107" s="16"/>
      <c r="W107" s="18">
        <f t="shared" si="14"/>
        <v>0</v>
      </c>
      <c r="X107" s="15">
        <v>0</v>
      </c>
      <c r="Y107" s="2">
        <v>0</v>
      </c>
      <c r="Z107" s="2">
        <v>0</v>
      </c>
      <c r="AA107" s="2">
        <v>0</v>
      </c>
      <c r="AI107" s="16"/>
      <c r="AJ107" s="18">
        <f t="shared" si="15"/>
        <v>0</v>
      </c>
      <c r="AK107" s="15">
        <v>0</v>
      </c>
      <c r="AL107" s="2">
        <v>0</v>
      </c>
      <c r="AM107" s="2">
        <v>0</v>
      </c>
      <c r="AN107" s="2">
        <v>0</v>
      </c>
      <c r="AV107" s="16"/>
      <c r="AW107" s="18">
        <f t="shared" si="16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16">
        <v>0</v>
      </c>
      <c r="BJ107" s="18">
        <f t="shared" si="10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18">
        <f t="shared" si="11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18">
        <f t="shared" si="12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16">
        <v>0</v>
      </c>
      <c r="CW107" s="18">
        <f t="shared" si="13"/>
        <v>0</v>
      </c>
    </row>
    <row r="108" spans="1:101" ht="13.05" customHeight="1" x14ac:dyDescent="0.2">
      <c r="A108" s="46" t="s">
        <v>6</v>
      </c>
      <c r="B108" s="46" t="s">
        <v>133</v>
      </c>
      <c r="C108" s="89">
        <v>400</v>
      </c>
      <c r="D108" s="46" t="s">
        <v>610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43">
        <v>0</v>
      </c>
      <c r="K108" s="15">
        <v>0</v>
      </c>
      <c r="L108" s="2">
        <v>0</v>
      </c>
      <c r="M108" s="2">
        <v>0</v>
      </c>
      <c r="N108" s="2">
        <v>0</v>
      </c>
      <c r="V108" s="16"/>
      <c r="W108" s="18">
        <f t="shared" si="14"/>
        <v>0</v>
      </c>
      <c r="X108" s="15">
        <v>0</v>
      </c>
      <c r="Y108" s="2">
        <v>0</v>
      </c>
      <c r="Z108" s="2">
        <v>0</v>
      </c>
      <c r="AA108" s="2">
        <v>0</v>
      </c>
      <c r="AI108" s="16"/>
      <c r="AJ108" s="18">
        <f t="shared" si="15"/>
        <v>0</v>
      </c>
      <c r="AK108" s="15">
        <v>0</v>
      </c>
      <c r="AL108" s="2">
        <v>0</v>
      </c>
      <c r="AM108" s="2">
        <v>0</v>
      </c>
      <c r="AN108" s="2">
        <v>0</v>
      </c>
      <c r="AV108" s="16"/>
      <c r="AW108" s="18">
        <f t="shared" si="16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16">
        <v>0</v>
      </c>
      <c r="BJ108" s="18">
        <f t="shared" si="10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18">
        <f t="shared" si="11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18">
        <f t="shared" si="12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16">
        <v>0</v>
      </c>
      <c r="CW108" s="18">
        <f t="shared" si="13"/>
        <v>0</v>
      </c>
    </row>
    <row r="109" spans="1:101" ht="13.05" customHeight="1" x14ac:dyDescent="0.2">
      <c r="A109" s="46" t="s">
        <v>6</v>
      </c>
      <c r="B109" s="46" t="s">
        <v>133</v>
      </c>
      <c r="C109" s="89">
        <v>400</v>
      </c>
      <c r="D109" s="46" t="s">
        <v>610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43">
        <v>0</v>
      </c>
      <c r="K109" s="15">
        <v>0</v>
      </c>
      <c r="L109" s="2">
        <v>0</v>
      </c>
      <c r="M109" s="2">
        <v>0</v>
      </c>
      <c r="N109" s="2">
        <v>0</v>
      </c>
      <c r="V109" s="16"/>
      <c r="W109" s="18">
        <f t="shared" si="14"/>
        <v>0</v>
      </c>
      <c r="X109" s="15">
        <v>0</v>
      </c>
      <c r="Y109" s="2">
        <v>0</v>
      </c>
      <c r="Z109" s="2">
        <v>0</v>
      </c>
      <c r="AA109" s="2">
        <v>0</v>
      </c>
      <c r="AI109" s="16"/>
      <c r="AJ109" s="18">
        <f t="shared" si="15"/>
        <v>0</v>
      </c>
      <c r="AK109" s="15">
        <v>0</v>
      </c>
      <c r="AL109" s="2">
        <v>0</v>
      </c>
      <c r="AM109" s="2">
        <v>0</v>
      </c>
      <c r="AN109" s="2">
        <v>0</v>
      </c>
      <c r="AV109" s="16"/>
      <c r="AW109" s="18">
        <f t="shared" si="16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16">
        <v>0</v>
      </c>
      <c r="BJ109" s="18">
        <f t="shared" si="10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18">
        <f t="shared" si="11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18">
        <f t="shared" si="12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16">
        <v>0</v>
      </c>
      <c r="CW109" s="18">
        <f t="shared" si="13"/>
        <v>0</v>
      </c>
    </row>
    <row r="110" spans="1:101" ht="13.05" customHeight="1" x14ac:dyDescent="0.2">
      <c r="A110" s="46" t="s">
        <v>6</v>
      </c>
      <c r="B110" s="46" t="s">
        <v>133</v>
      </c>
      <c r="C110" s="89">
        <v>400</v>
      </c>
      <c r="D110" s="46" t="s">
        <v>610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43">
        <v>0</v>
      </c>
      <c r="K110" s="15">
        <v>0</v>
      </c>
      <c r="L110" s="2">
        <v>0</v>
      </c>
      <c r="M110" s="2">
        <v>0</v>
      </c>
      <c r="N110" s="2">
        <v>0</v>
      </c>
      <c r="V110" s="16"/>
      <c r="W110" s="18">
        <f t="shared" si="14"/>
        <v>0</v>
      </c>
      <c r="X110" s="15">
        <v>0</v>
      </c>
      <c r="Y110" s="2">
        <v>0</v>
      </c>
      <c r="Z110" s="2">
        <v>0</v>
      </c>
      <c r="AA110" s="2">
        <v>0</v>
      </c>
      <c r="AI110" s="16"/>
      <c r="AJ110" s="18">
        <f t="shared" si="15"/>
        <v>0</v>
      </c>
      <c r="AK110" s="15">
        <v>0</v>
      </c>
      <c r="AL110" s="2">
        <v>0</v>
      </c>
      <c r="AM110" s="2">
        <v>0</v>
      </c>
      <c r="AN110" s="2">
        <v>0</v>
      </c>
      <c r="AV110" s="16"/>
      <c r="AW110" s="18">
        <f t="shared" si="16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16">
        <v>0</v>
      </c>
      <c r="BJ110" s="18">
        <f t="shared" si="10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18">
        <f t="shared" si="11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18">
        <f t="shared" si="12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16">
        <v>0</v>
      </c>
      <c r="CW110" s="18">
        <f t="shared" si="13"/>
        <v>0</v>
      </c>
    </row>
    <row r="111" spans="1:101" ht="13.05" customHeight="1" x14ac:dyDescent="0.2">
      <c r="A111" s="46" t="s">
        <v>6</v>
      </c>
      <c r="B111" s="46" t="s">
        <v>133</v>
      </c>
      <c r="C111" s="89">
        <v>400</v>
      </c>
      <c r="D111" s="46" t="s">
        <v>610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43">
        <v>0</v>
      </c>
      <c r="K111" s="15">
        <v>0</v>
      </c>
      <c r="L111" s="2">
        <v>0</v>
      </c>
      <c r="M111" s="2">
        <v>0</v>
      </c>
      <c r="N111" s="2">
        <v>0</v>
      </c>
      <c r="V111" s="16"/>
      <c r="W111" s="18">
        <f t="shared" si="14"/>
        <v>0</v>
      </c>
      <c r="X111" s="15">
        <v>0</v>
      </c>
      <c r="Y111" s="2">
        <v>0</v>
      </c>
      <c r="Z111" s="2">
        <v>0</v>
      </c>
      <c r="AA111" s="2">
        <v>0</v>
      </c>
      <c r="AI111" s="16"/>
      <c r="AJ111" s="18">
        <f t="shared" si="15"/>
        <v>0</v>
      </c>
      <c r="AK111" s="15">
        <v>0</v>
      </c>
      <c r="AL111" s="2">
        <v>0</v>
      </c>
      <c r="AM111" s="2">
        <v>0</v>
      </c>
      <c r="AN111" s="2">
        <v>0</v>
      </c>
      <c r="AV111" s="16"/>
      <c r="AW111" s="18">
        <f t="shared" si="16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16">
        <v>0</v>
      </c>
      <c r="BJ111" s="18">
        <f t="shared" si="10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18">
        <f t="shared" si="11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18">
        <f t="shared" si="12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16">
        <v>0</v>
      </c>
      <c r="CW111" s="18">
        <f t="shared" si="13"/>
        <v>0</v>
      </c>
    </row>
    <row r="112" spans="1:101" ht="13.05" customHeight="1" x14ac:dyDescent="0.2">
      <c r="A112" s="46" t="s">
        <v>6</v>
      </c>
      <c r="B112" s="46" t="s">
        <v>142</v>
      </c>
      <c r="C112" s="89">
        <v>400</v>
      </c>
      <c r="D112" s="46" t="s">
        <v>610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43">
        <v>0</v>
      </c>
      <c r="K112" s="15">
        <v>0</v>
      </c>
      <c r="L112" s="2">
        <v>4</v>
      </c>
      <c r="M112" s="2">
        <v>0</v>
      </c>
      <c r="N112" s="2">
        <v>0</v>
      </c>
      <c r="V112" s="16"/>
      <c r="W112" s="18">
        <f t="shared" si="14"/>
        <v>4</v>
      </c>
      <c r="X112" s="15">
        <v>0</v>
      </c>
      <c r="Y112" s="2">
        <v>0</v>
      </c>
      <c r="Z112" s="2">
        <v>0</v>
      </c>
      <c r="AA112" s="2">
        <v>0</v>
      </c>
      <c r="AI112" s="16"/>
      <c r="AJ112" s="18">
        <f t="shared" si="15"/>
        <v>0</v>
      </c>
      <c r="AK112" s="15">
        <v>0</v>
      </c>
      <c r="AL112" s="2">
        <v>4</v>
      </c>
      <c r="AM112" s="2">
        <v>0</v>
      </c>
      <c r="AN112" s="2">
        <v>0</v>
      </c>
      <c r="AV112" s="16"/>
      <c r="AW112" s="18">
        <f t="shared" si="16"/>
        <v>4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16">
        <v>0</v>
      </c>
      <c r="BJ112" s="18">
        <f t="shared" si="10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18">
        <f t="shared" si="11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18">
        <f t="shared" si="12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16">
        <v>0</v>
      </c>
      <c r="CW112" s="18">
        <f t="shared" si="13"/>
        <v>0</v>
      </c>
    </row>
    <row r="113" spans="1:101" ht="13.05" customHeight="1" x14ac:dyDescent="0.2">
      <c r="A113" s="46" t="s">
        <v>6</v>
      </c>
      <c r="B113" s="46" t="s">
        <v>142</v>
      </c>
      <c r="C113" s="89">
        <v>400</v>
      </c>
      <c r="D113" s="46" t="s">
        <v>610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43">
        <v>0</v>
      </c>
      <c r="K113" s="15">
        <v>0</v>
      </c>
      <c r="L113" s="2">
        <v>0</v>
      </c>
      <c r="M113" s="2">
        <v>0</v>
      </c>
      <c r="N113" s="2">
        <v>0</v>
      </c>
      <c r="V113" s="16"/>
      <c r="W113" s="18">
        <f t="shared" si="14"/>
        <v>0</v>
      </c>
      <c r="X113" s="15">
        <v>0</v>
      </c>
      <c r="Y113" s="2">
        <v>0</v>
      </c>
      <c r="Z113" s="2">
        <v>0</v>
      </c>
      <c r="AA113" s="2">
        <v>0</v>
      </c>
      <c r="AI113" s="16"/>
      <c r="AJ113" s="18">
        <f t="shared" si="15"/>
        <v>0</v>
      </c>
      <c r="AK113" s="15">
        <v>0</v>
      </c>
      <c r="AL113" s="2">
        <v>0</v>
      </c>
      <c r="AM113" s="2">
        <v>0</v>
      </c>
      <c r="AN113" s="2">
        <v>0</v>
      </c>
      <c r="AV113" s="16"/>
      <c r="AW113" s="18">
        <f t="shared" si="16"/>
        <v>0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16">
        <v>0</v>
      </c>
      <c r="BJ113" s="18">
        <f t="shared" si="10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18">
        <f t="shared" si="11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18">
        <f t="shared" si="12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16">
        <v>0</v>
      </c>
      <c r="CW113" s="18">
        <f t="shared" si="13"/>
        <v>0</v>
      </c>
    </row>
    <row r="114" spans="1:101" ht="13.05" customHeight="1" x14ac:dyDescent="0.2">
      <c r="A114" s="46" t="s">
        <v>6</v>
      </c>
      <c r="B114" s="46" t="s">
        <v>142</v>
      </c>
      <c r="C114" s="89">
        <v>400</v>
      </c>
      <c r="D114" s="46" t="s">
        <v>610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43">
        <v>0</v>
      </c>
      <c r="K114" s="15">
        <v>0</v>
      </c>
      <c r="L114" s="2">
        <v>0</v>
      </c>
      <c r="M114" s="2">
        <v>0</v>
      </c>
      <c r="N114" s="2">
        <v>0</v>
      </c>
      <c r="V114" s="16"/>
      <c r="W114" s="18">
        <f t="shared" si="14"/>
        <v>0</v>
      </c>
      <c r="X114" s="15">
        <v>0</v>
      </c>
      <c r="Y114" s="2">
        <v>0</v>
      </c>
      <c r="Z114" s="2">
        <v>0</v>
      </c>
      <c r="AA114" s="2">
        <v>0</v>
      </c>
      <c r="AI114" s="16"/>
      <c r="AJ114" s="18">
        <f t="shared" si="15"/>
        <v>0</v>
      </c>
      <c r="AK114" s="15">
        <v>0</v>
      </c>
      <c r="AL114" s="2">
        <v>0</v>
      </c>
      <c r="AM114" s="2">
        <v>0</v>
      </c>
      <c r="AN114" s="2">
        <v>0</v>
      </c>
      <c r="AV114" s="16"/>
      <c r="AW114" s="18">
        <f t="shared" si="16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16">
        <v>0</v>
      </c>
      <c r="BJ114" s="18">
        <f t="shared" si="10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18">
        <f t="shared" si="11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18">
        <f t="shared" si="12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16">
        <v>0</v>
      </c>
      <c r="CW114" s="18">
        <f t="shared" si="13"/>
        <v>0</v>
      </c>
    </row>
    <row r="115" spans="1:101" ht="13.05" customHeight="1" x14ac:dyDescent="0.2">
      <c r="A115" s="46" t="s">
        <v>6</v>
      </c>
      <c r="B115" s="46" t="s">
        <v>142</v>
      </c>
      <c r="C115" s="89">
        <v>400</v>
      </c>
      <c r="D115" s="46" t="s">
        <v>610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43">
        <v>0</v>
      </c>
      <c r="K115" s="15">
        <v>0</v>
      </c>
      <c r="L115" s="2">
        <v>0</v>
      </c>
      <c r="M115" s="2">
        <v>0</v>
      </c>
      <c r="N115" s="2">
        <v>0</v>
      </c>
      <c r="V115" s="16"/>
      <c r="W115" s="18">
        <f t="shared" si="14"/>
        <v>0</v>
      </c>
      <c r="X115" s="15">
        <v>0</v>
      </c>
      <c r="Y115" s="2">
        <v>0</v>
      </c>
      <c r="Z115" s="2">
        <v>0</v>
      </c>
      <c r="AA115" s="2">
        <v>0</v>
      </c>
      <c r="AI115" s="16"/>
      <c r="AJ115" s="18">
        <f t="shared" si="15"/>
        <v>0</v>
      </c>
      <c r="AK115" s="15">
        <v>0</v>
      </c>
      <c r="AL115" s="2">
        <v>0</v>
      </c>
      <c r="AM115" s="2">
        <v>0</v>
      </c>
      <c r="AN115" s="2">
        <v>0</v>
      </c>
      <c r="AV115" s="16"/>
      <c r="AW115" s="18">
        <f t="shared" si="16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16">
        <v>0</v>
      </c>
      <c r="BJ115" s="18">
        <f t="shared" si="10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18">
        <f t="shared" si="11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18">
        <f t="shared" si="12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16">
        <v>0</v>
      </c>
      <c r="CW115" s="18">
        <f t="shared" si="13"/>
        <v>0</v>
      </c>
    </row>
    <row r="116" spans="1:101" ht="13.05" customHeight="1" x14ac:dyDescent="0.2">
      <c r="A116" s="46" t="s">
        <v>6</v>
      </c>
      <c r="B116" s="46" t="s">
        <v>142</v>
      </c>
      <c r="C116" s="89">
        <v>400</v>
      </c>
      <c r="D116" s="46" t="s">
        <v>610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43">
        <v>0</v>
      </c>
      <c r="K116" s="15">
        <v>0</v>
      </c>
      <c r="L116" s="2">
        <v>0</v>
      </c>
      <c r="M116" s="2">
        <v>0</v>
      </c>
      <c r="N116" s="2">
        <v>0</v>
      </c>
      <c r="V116" s="16"/>
      <c r="W116" s="18">
        <f t="shared" si="14"/>
        <v>0</v>
      </c>
      <c r="X116" s="15">
        <v>0</v>
      </c>
      <c r="Y116" s="2">
        <v>0</v>
      </c>
      <c r="Z116" s="2">
        <v>0</v>
      </c>
      <c r="AA116" s="2">
        <v>0</v>
      </c>
      <c r="AI116" s="16"/>
      <c r="AJ116" s="18">
        <f t="shared" si="15"/>
        <v>0</v>
      </c>
      <c r="AK116" s="15">
        <v>0</v>
      </c>
      <c r="AL116" s="2">
        <v>0</v>
      </c>
      <c r="AM116" s="2">
        <v>0</v>
      </c>
      <c r="AN116" s="2">
        <v>0</v>
      </c>
      <c r="AV116" s="16"/>
      <c r="AW116" s="18">
        <f t="shared" si="16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16">
        <v>0</v>
      </c>
      <c r="BJ116" s="18">
        <f t="shared" si="10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18">
        <f t="shared" si="11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18">
        <f t="shared" si="12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16">
        <v>0</v>
      </c>
      <c r="CW116" s="18">
        <f t="shared" si="13"/>
        <v>0</v>
      </c>
    </row>
    <row r="117" spans="1:101" ht="13.05" customHeight="1" x14ac:dyDescent="0.2">
      <c r="A117" s="46" t="s">
        <v>6</v>
      </c>
      <c r="B117" s="46" t="s">
        <v>142</v>
      </c>
      <c r="C117" s="89">
        <v>400</v>
      </c>
      <c r="D117" s="46" t="s">
        <v>610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43">
        <v>0</v>
      </c>
      <c r="K117" s="15">
        <v>0</v>
      </c>
      <c r="L117" s="2">
        <v>0</v>
      </c>
      <c r="M117" s="2">
        <v>0</v>
      </c>
      <c r="N117" s="2">
        <v>0</v>
      </c>
      <c r="V117" s="16"/>
      <c r="W117" s="18">
        <f t="shared" si="14"/>
        <v>0</v>
      </c>
      <c r="X117" s="15">
        <v>0</v>
      </c>
      <c r="Y117" s="2">
        <v>0</v>
      </c>
      <c r="Z117" s="2">
        <v>0</v>
      </c>
      <c r="AA117" s="2">
        <v>0</v>
      </c>
      <c r="AI117" s="16"/>
      <c r="AJ117" s="18">
        <f t="shared" si="15"/>
        <v>0</v>
      </c>
      <c r="AK117" s="15">
        <v>0</v>
      </c>
      <c r="AL117" s="2">
        <v>0</v>
      </c>
      <c r="AM117" s="2">
        <v>0</v>
      </c>
      <c r="AN117" s="2">
        <v>0</v>
      </c>
      <c r="AV117" s="16"/>
      <c r="AW117" s="18">
        <f t="shared" si="16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16">
        <v>0</v>
      </c>
      <c r="BJ117" s="18">
        <f t="shared" si="10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18">
        <f t="shared" si="11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18">
        <f t="shared" si="12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16">
        <v>0</v>
      </c>
      <c r="CW117" s="18">
        <f t="shared" si="13"/>
        <v>0</v>
      </c>
    </row>
    <row r="118" spans="1:101" ht="13.05" customHeight="1" x14ac:dyDescent="0.2">
      <c r="A118" s="46" t="s">
        <v>6</v>
      </c>
      <c r="B118" s="46" t="s">
        <v>142</v>
      </c>
      <c r="C118" s="89">
        <v>400</v>
      </c>
      <c r="D118" s="46" t="s">
        <v>610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43">
        <v>0</v>
      </c>
      <c r="K118" s="15">
        <v>0</v>
      </c>
      <c r="L118" s="2">
        <v>0</v>
      </c>
      <c r="M118" s="2">
        <v>0</v>
      </c>
      <c r="N118" s="2">
        <v>0</v>
      </c>
      <c r="V118" s="16"/>
      <c r="W118" s="18">
        <f t="shared" si="14"/>
        <v>0</v>
      </c>
      <c r="X118" s="15">
        <v>0</v>
      </c>
      <c r="Y118" s="2">
        <v>0</v>
      </c>
      <c r="Z118" s="2">
        <v>0</v>
      </c>
      <c r="AA118" s="2">
        <v>0</v>
      </c>
      <c r="AI118" s="16"/>
      <c r="AJ118" s="18">
        <f t="shared" si="15"/>
        <v>0</v>
      </c>
      <c r="AK118" s="15">
        <v>0</v>
      </c>
      <c r="AL118" s="2">
        <v>0</v>
      </c>
      <c r="AM118" s="2">
        <v>0</v>
      </c>
      <c r="AN118" s="2">
        <v>0</v>
      </c>
      <c r="AV118" s="16"/>
      <c r="AW118" s="18">
        <f t="shared" si="16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16">
        <v>0</v>
      </c>
      <c r="BJ118" s="18">
        <f t="shared" si="10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18">
        <f t="shared" si="11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18">
        <f t="shared" si="12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16">
        <v>0</v>
      </c>
      <c r="CW118" s="18">
        <f t="shared" si="13"/>
        <v>0</v>
      </c>
    </row>
    <row r="119" spans="1:101" ht="13.05" customHeight="1" x14ac:dyDescent="0.2">
      <c r="A119" s="46" t="s">
        <v>6</v>
      </c>
      <c r="B119" s="46" t="s">
        <v>149</v>
      </c>
      <c r="C119" s="89">
        <v>400</v>
      </c>
      <c r="D119" s="46" t="s">
        <v>610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43">
        <v>0</v>
      </c>
      <c r="K119" s="15">
        <v>0</v>
      </c>
      <c r="L119" s="2">
        <v>0</v>
      </c>
      <c r="M119" s="2">
        <v>0</v>
      </c>
      <c r="N119" s="2">
        <v>0</v>
      </c>
      <c r="V119" s="16"/>
      <c r="W119" s="18">
        <f t="shared" si="14"/>
        <v>0</v>
      </c>
      <c r="X119" s="15">
        <v>0</v>
      </c>
      <c r="Y119" s="2">
        <v>0</v>
      </c>
      <c r="Z119" s="2">
        <v>0</v>
      </c>
      <c r="AA119" s="2">
        <v>0</v>
      </c>
      <c r="AI119" s="16"/>
      <c r="AJ119" s="18">
        <f t="shared" si="15"/>
        <v>0</v>
      </c>
      <c r="AK119" s="15">
        <v>0</v>
      </c>
      <c r="AL119" s="2">
        <v>0</v>
      </c>
      <c r="AM119" s="2">
        <v>0</v>
      </c>
      <c r="AN119" s="2">
        <v>0</v>
      </c>
      <c r="AV119" s="16"/>
      <c r="AW119" s="18">
        <f t="shared" si="16"/>
        <v>0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16">
        <v>0</v>
      </c>
      <c r="BJ119" s="18">
        <f t="shared" si="10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18">
        <f t="shared" si="11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18">
        <f t="shared" si="12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16">
        <v>0</v>
      </c>
      <c r="CW119" s="18">
        <f t="shared" si="13"/>
        <v>0</v>
      </c>
    </row>
    <row r="120" spans="1:101" ht="13.05" customHeight="1" x14ac:dyDescent="0.2">
      <c r="A120" s="46" t="s">
        <v>6</v>
      </c>
      <c r="B120" s="46" t="s">
        <v>149</v>
      </c>
      <c r="C120" s="89">
        <v>400</v>
      </c>
      <c r="D120" s="46" t="s">
        <v>610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43">
        <v>0</v>
      </c>
      <c r="K120" s="15">
        <v>0</v>
      </c>
      <c r="L120" s="2">
        <v>0</v>
      </c>
      <c r="M120" s="2">
        <v>0</v>
      </c>
      <c r="N120" s="2">
        <v>0</v>
      </c>
      <c r="V120" s="16"/>
      <c r="W120" s="18">
        <f t="shared" si="14"/>
        <v>0</v>
      </c>
      <c r="X120" s="15">
        <v>0</v>
      </c>
      <c r="Y120" s="2">
        <v>0</v>
      </c>
      <c r="Z120" s="2">
        <v>0</v>
      </c>
      <c r="AA120" s="2">
        <v>0</v>
      </c>
      <c r="AI120" s="16"/>
      <c r="AJ120" s="18">
        <f t="shared" si="15"/>
        <v>0</v>
      </c>
      <c r="AK120" s="15">
        <v>0</v>
      </c>
      <c r="AL120" s="2">
        <v>0</v>
      </c>
      <c r="AM120" s="2">
        <v>0</v>
      </c>
      <c r="AN120" s="2">
        <v>0</v>
      </c>
      <c r="AV120" s="16"/>
      <c r="AW120" s="18">
        <f t="shared" si="16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16">
        <v>0</v>
      </c>
      <c r="BJ120" s="18">
        <f t="shared" si="10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18">
        <f t="shared" si="11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18">
        <f t="shared" si="12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16">
        <v>0</v>
      </c>
      <c r="CW120" s="18">
        <f t="shared" si="13"/>
        <v>0</v>
      </c>
    </row>
    <row r="121" spans="1:101" ht="13.05" customHeight="1" x14ac:dyDescent="0.2">
      <c r="A121" s="46" t="s">
        <v>6</v>
      </c>
      <c r="B121" s="46" t="s">
        <v>149</v>
      </c>
      <c r="C121" s="89">
        <v>400</v>
      </c>
      <c r="D121" s="46" t="s">
        <v>610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43">
        <v>0</v>
      </c>
      <c r="K121" s="15">
        <v>0</v>
      </c>
      <c r="L121" s="2">
        <v>0</v>
      </c>
      <c r="M121" s="2">
        <v>0</v>
      </c>
      <c r="N121" s="2">
        <v>0</v>
      </c>
      <c r="V121" s="16"/>
      <c r="W121" s="18">
        <f t="shared" si="14"/>
        <v>0</v>
      </c>
      <c r="X121" s="15">
        <v>0</v>
      </c>
      <c r="Y121" s="2">
        <v>0</v>
      </c>
      <c r="Z121" s="2">
        <v>0</v>
      </c>
      <c r="AA121" s="2">
        <v>0</v>
      </c>
      <c r="AI121" s="16"/>
      <c r="AJ121" s="18">
        <f t="shared" si="15"/>
        <v>0</v>
      </c>
      <c r="AK121" s="15">
        <v>0</v>
      </c>
      <c r="AL121" s="2">
        <v>0</v>
      </c>
      <c r="AM121" s="2">
        <v>0</v>
      </c>
      <c r="AN121" s="2">
        <v>0</v>
      </c>
      <c r="AV121" s="16"/>
      <c r="AW121" s="18">
        <f t="shared" si="16"/>
        <v>0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16">
        <v>0</v>
      </c>
      <c r="BJ121" s="18">
        <f t="shared" si="10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18">
        <f t="shared" si="11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18">
        <f t="shared" si="12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16">
        <v>0</v>
      </c>
      <c r="CW121" s="18">
        <f t="shared" si="13"/>
        <v>0</v>
      </c>
    </row>
    <row r="122" spans="1:101" ht="13.05" customHeight="1" x14ac:dyDescent="0.2">
      <c r="A122" s="46" t="s">
        <v>6</v>
      </c>
      <c r="B122" s="46" t="s">
        <v>149</v>
      </c>
      <c r="C122" s="89">
        <v>400</v>
      </c>
      <c r="D122" s="46" t="s">
        <v>610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43">
        <v>0</v>
      </c>
      <c r="K122" s="15">
        <v>0</v>
      </c>
      <c r="L122" s="2">
        <v>0</v>
      </c>
      <c r="M122" s="2">
        <v>0</v>
      </c>
      <c r="N122" s="2">
        <v>0</v>
      </c>
      <c r="V122" s="16"/>
      <c r="W122" s="18">
        <f t="shared" si="14"/>
        <v>0</v>
      </c>
      <c r="X122" s="15">
        <v>0</v>
      </c>
      <c r="Y122" s="2">
        <v>0</v>
      </c>
      <c r="Z122" s="2">
        <v>0</v>
      </c>
      <c r="AA122" s="2">
        <v>0</v>
      </c>
      <c r="AI122" s="16"/>
      <c r="AJ122" s="18">
        <f t="shared" si="15"/>
        <v>0</v>
      </c>
      <c r="AK122" s="15">
        <v>0</v>
      </c>
      <c r="AL122" s="2">
        <v>0</v>
      </c>
      <c r="AM122" s="2">
        <v>0</v>
      </c>
      <c r="AN122" s="2">
        <v>0</v>
      </c>
      <c r="AV122" s="16"/>
      <c r="AW122" s="18">
        <f t="shared" si="16"/>
        <v>0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16">
        <v>0</v>
      </c>
      <c r="BJ122" s="18">
        <f t="shared" si="10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18">
        <f t="shared" si="11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18">
        <f t="shared" si="12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16">
        <v>0</v>
      </c>
      <c r="CW122" s="18">
        <f t="shared" si="13"/>
        <v>0</v>
      </c>
    </row>
    <row r="123" spans="1:101" ht="13.05" customHeight="1" x14ac:dyDescent="0.2">
      <c r="A123" s="46" t="s">
        <v>6</v>
      </c>
      <c r="B123" s="46" t="s">
        <v>154</v>
      </c>
      <c r="C123" s="89">
        <v>400</v>
      </c>
      <c r="D123" s="46" t="s">
        <v>610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43">
        <v>0</v>
      </c>
      <c r="K123" s="15">
        <v>0</v>
      </c>
      <c r="L123" s="2">
        <v>0</v>
      </c>
      <c r="M123" s="2">
        <v>0</v>
      </c>
      <c r="N123" s="2">
        <v>0</v>
      </c>
      <c r="V123" s="16"/>
      <c r="W123" s="18">
        <f t="shared" si="14"/>
        <v>0</v>
      </c>
      <c r="X123" s="15">
        <v>0</v>
      </c>
      <c r="Y123" s="2">
        <v>0</v>
      </c>
      <c r="Z123" s="2">
        <v>0</v>
      </c>
      <c r="AA123" s="2">
        <v>0</v>
      </c>
      <c r="AI123" s="16"/>
      <c r="AJ123" s="18">
        <f t="shared" si="15"/>
        <v>0</v>
      </c>
      <c r="AK123" s="15">
        <v>0</v>
      </c>
      <c r="AL123" s="2">
        <v>0</v>
      </c>
      <c r="AM123" s="2">
        <v>0</v>
      </c>
      <c r="AN123" s="2">
        <v>0</v>
      </c>
      <c r="AV123" s="16"/>
      <c r="AW123" s="18">
        <f t="shared" si="16"/>
        <v>0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16">
        <v>0</v>
      </c>
      <c r="BJ123" s="18">
        <f t="shared" si="10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18">
        <f t="shared" si="11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18">
        <f t="shared" si="12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16">
        <v>0</v>
      </c>
      <c r="CW123" s="18">
        <f t="shared" si="13"/>
        <v>0</v>
      </c>
    </row>
    <row r="124" spans="1:101" ht="13.05" customHeight="1" x14ac:dyDescent="0.2">
      <c r="A124" s="46" t="s">
        <v>6</v>
      </c>
      <c r="B124" s="46" t="s">
        <v>154</v>
      </c>
      <c r="C124" s="89">
        <v>400</v>
      </c>
      <c r="D124" s="46" t="s">
        <v>610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43">
        <v>0</v>
      </c>
      <c r="K124" s="15">
        <v>0</v>
      </c>
      <c r="L124" s="2">
        <v>0</v>
      </c>
      <c r="M124" s="2">
        <v>0</v>
      </c>
      <c r="N124" s="2">
        <v>0</v>
      </c>
      <c r="V124" s="16"/>
      <c r="W124" s="18">
        <f t="shared" si="14"/>
        <v>0</v>
      </c>
      <c r="X124" s="15">
        <v>0</v>
      </c>
      <c r="Y124" s="2">
        <v>0</v>
      </c>
      <c r="Z124" s="2">
        <v>0</v>
      </c>
      <c r="AA124" s="2">
        <v>0</v>
      </c>
      <c r="AI124" s="16"/>
      <c r="AJ124" s="18">
        <f t="shared" si="15"/>
        <v>0</v>
      </c>
      <c r="AK124" s="15">
        <v>0</v>
      </c>
      <c r="AL124" s="2">
        <v>0</v>
      </c>
      <c r="AM124" s="2">
        <v>0</v>
      </c>
      <c r="AN124" s="2">
        <v>0</v>
      </c>
      <c r="AV124" s="16"/>
      <c r="AW124" s="18">
        <f t="shared" si="16"/>
        <v>0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16">
        <v>0</v>
      </c>
      <c r="BJ124" s="18">
        <f t="shared" si="10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18">
        <f t="shared" si="11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18">
        <f t="shared" si="12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16">
        <v>0</v>
      </c>
      <c r="CW124" s="18">
        <f t="shared" si="13"/>
        <v>0</v>
      </c>
    </row>
    <row r="125" spans="1:101" ht="13.05" customHeight="1" x14ac:dyDescent="0.2">
      <c r="A125" s="46" t="s">
        <v>6</v>
      </c>
      <c r="B125" s="46" t="s">
        <v>154</v>
      </c>
      <c r="C125" s="89">
        <v>400</v>
      </c>
      <c r="D125" s="46" t="s">
        <v>610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43">
        <v>0</v>
      </c>
      <c r="K125" s="15">
        <v>0</v>
      </c>
      <c r="L125" s="2">
        <v>0</v>
      </c>
      <c r="M125" s="2">
        <v>0</v>
      </c>
      <c r="N125" s="2">
        <v>0</v>
      </c>
      <c r="V125" s="16"/>
      <c r="W125" s="18">
        <f t="shared" si="14"/>
        <v>0</v>
      </c>
      <c r="X125" s="15">
        <v>0</v>
      </c>
      <c r="Y125" s="2">
        <v>0</v>
      </c>
      <c r="Z125" s="2">
        <v>0</v>
      </c>
      <c r="AA125" s="2">
        <v>0</v>
      </c>
      <c r="AI125" s="16"/>
      <c r="AJ125" s="18">
        <f t="shared" si="15"/>
        <v>0</v>
      </c>
      <c r="AK125" s="15">
        <v>0</v>
      </c>
      <c r="AL125" s="2">
        <v>0</v>
      </c>
      <c r="AM125" s="2">
        <v>0</v>
      </c>
      <c r="AN125" s="2">
        <v>0</v>
      </c>
      <c r="AV125" s="16"/>
      <c r="AW125" s="18">
        <f t="shared" si="16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16">
        <v>0</v>
      </c>
      <c r="BJ125" s="18">
        <f t="shared" si="10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18">
        <f t="shared" si="11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18">
        <f t="shared" si="12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16">
        <v>0</v>
      </c>
      <c r="CW125" s="18">
        <f t="shared" si="13"/>
        <v>0</v>
      </c>
    </row>
    <row r="126" spans="1:101" ht="13.05" customHeight="1" x14ac:dyDescent="0.2">
      <c r="A126" s="46" t="s">
        <v>6</v>
      </c>
      <c r="B126" s="46" t="s">
        <v>154</v>
      </c>
      <c r="C126" s="89">
        <v>400</v>
      </c>
      <c r="D126" s="46" t="s">
        <v>610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43">
        <v>0</v>
      </c>
      <c r="K126" s="15">
        <v>0</v>
      </c>
      <c r="L126" s="2">
        <v>0</v>
      </c>
      <c r="M126" s="2">
        <v>0</v>
      </c>
      <c r="N126" s="2">
        <v>0</v>
      </c>
      <c r="V126" s="16"/>
      <c r="W126" s="18">
        <f t="shared" si="14"/>
        <v>0</v>
      </c>
      <c r="X126" s="15">
        <v>0</v>
      </c>
      <c r="Y126" s="2">
        <v>0</v>
      </c>
      <c r="Z126" s="2">
        <v>0</v>
      </c>
      <c r="AA126" s="2">
        <v>0</v>
      </c>
      <c r="AI126" s="16"/>
      <c r="AJ126" s="18">
        <f t="shared" si="15"/>
        <v>0</v>
      </c>
      <c r="AK126" s="15">
        <v>0</v>
      </c>
      <c r="AL126" s="2">
        <v>0</v>
      </c>
      <c r="AM126" s="2">
        <v>0</v>
      </c>
      <c r="AN126" s="2">
        <v>0</v>
      </c>
      <c r="AV126" s="16"/>
      <c r="AW126" s="18">
        <f t="shared" si="16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16">
        <v>0</v>
      </c>
      <c r="BJ126" s="18">
        <f t="shared" si="10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18">
        <f t="shared" si="11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18">
        <f t="shared" si="12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16">
        <v>0</v>
      </c>
      <c r="CW126" s="18">
        <f t="shared" si="13"/>
        <v>0</v>
      </c>
    </row>
    <row r="127" spans="1:101" ht="13.05" customHeight="1" x14ac:dyDescent="0.2">
      <c r="A127" s="46" t="s">
        <v>6</v>
      </c>
      <c r="B127" s="46" t="s">
        <v>154</v>
      </c>
      <c r="C127" s="89">
        <v>400</v>
      </c>
      <c r="D127" s="46" t="s">
        <v>610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43">
        <v>0</v>
      </c>
      <c r="K127" s="15">
        <v>0</v>
      </c>
      <c r="L127" s="2">
        <v>0</v>
      </c>
      <c r="M127" s="2">
        <v>0</v>
      </c>
      <c r="N127" s="2">
        <v>0</v>
      </c>
      <c r="V127" s="16"/>
      <c r="W127" s="18">
        <f t="shared" si="14"/>
        <v>0</v>
      </c>
      <c r="X127" s="15">
        <v>0</v>
      </c>
      <c r="Y127" s="2">
        <v>0</v>
      </c>
      <c r="Z127" s="2">
        <v>0</v>
      </c>
      <c r="AA127" s="2">
        <v>0</v>
      </c>
      <c r="AI127" s="16"/>
      <c r="AJ127" s="18">
        <f t="shared" si="15"/>
        <v>0</v>
      </c>
      <c r="AK127" s="15">
        <v>0</v>
      </c>
      <c r="AL127" s="2">
        <v>0</v>
      </c>
      <c r="AM127" s="2">
        <v>0</v>
      </c>
      <c r="AN127" s="2">
        <v>0</v>
      </c>
      <c r="AV127" s="16"/>
      <c r="AW127" s="18">
        <f t="shared" si="16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16">
        <v>0</v>
      </c>
      <c r="BJ127" s="18">
        <f t="shared" si="10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18">
        <f t="shared" si="11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18">
        <f t="shared" si="12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16">
        <v>0</v>
      </c>
      <c r="CW127" s="18">
        <f t="shared" si="13"/>
        <v>0</v>
      </c>
    </row>
    <row r="128" spans="1:101" ht="13.05" customHeight="1" x14ac:dyDescent="0.2">
      <c r="A128" s="46" t="s">
        <v>6</v>
      </c>
      <c r="B128" s="46" t="s">
        <v>154</v>
      </c>
      <c r="C128" s="89">
        <v>400</v>
      </c>
      <c r="D128" s="46" t="s">
        <v>610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43">
        <v>0</v>
      </c>
      <c r="K128" s="15">
        <v>0</v>
      </c>
      <c r="L128" s="2">
        <v>0</v>
      </c>
      <c r="M128" s="2">
        <v>0</v>
      </c>
      <c r="N128" s="2">
        <v>0</v>
      </c>
      <c r="V128" s="16"/>
      <c r="W128" s="18">
        <f t="shared" si="14"/>
        <v>0</v>
      </c>
      <c r="X128" s="15">
        <v>0</v>
      </c>
      <c r="Y128" s="2">
        <v>0</v>
      </c>
      <c r="Z128" s="2">
        <v>0</v>
      </c>
      <c r="AA128" s="2">
        <v>0</v>
      </c>
      <c r="AI128" s="16"/>
      <c r="AJ128" s="18">
        <f t="shared" si="15"/>
        <v>0</v>
      </c>
      <c r="AK128" s="15">
        <v>0</v>
      </c>
      <c r="AL128" s="2">
        <v>0</v>
      </c>
      <c r="AM128" s="2">
        <v>0</v>
      </c>
      <c r="AN128" s="2">
        <v>0</v>
      </c>
      <c r="AV128" s="16"/>
      <c r="AW128" s="18">
        <f t="shared" si="16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16">
        <v>0</v>
      </c>
      <c r="BJ128" s="18">
        <f t="shared" si="10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18">
        <f t="shared" si="11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18">
        <f t="shared" si="12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16">
        <v>0</v>
      </c>
      <c r="CW128" s="18">
        <f t="shared" si="13"/>
        <v>0</v>
      </c>
    </row>
    <row r="129" spans="1:101" ht="13.05" customHeight="1" x14ac:dyDescent="0.2">
      <c r="A129" s="46" t="s">
        <v>6</v>
      </c>
      <c r="B129" s="46" t="s">
        <v>154</v>
      </c>
      <c r="C129" s="89">
        <v>400</v>
      </c>
      <c r="D129" s="46" t="s">
        <v>610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43">
        <v>0</v>
      </c>
      <c r="K129" s="15">
        <v>0</v>
      </c>
      <c r="L129" s="2">
        <v>0</v>
      </c>
      <c r="M129" s="2">
        <v>0</v>
      </c>
      <c r="N129" s="2">
        <v>0</v>
      </c>
      <c r="V129" s="16"/>
      <c r="W129" s="18">
        <f t="shared" si="14"/>
        <v>0</v>
      </c>
      <c r="X129" s="15">
        <v>0</v>
      </c>
      <c r="Y129" s="2">
        <v>0</v>
      </c>
      <c r="Z129" s="2">
        <v>0</v>
      </c>
      <c r="AA129" s="2">
        <v>0</v>
      </c>
      <c r="AI129" s="16"/>
      <c r="AJ129" s="18">
        <f t="shared" si="15"/>
        <v>0</v>
      </c>
      <c r="AK129" s="15">
        <v>0</v>
      </c>
      <c r="AL129" s="2">
        <v>0</v>
      </c>
      <c r="AM129" s="2">
        <v>0</v>
      </c>
      <c r="AN129" s="2">
        <v>0</v>
      </c>
      <c r="AV129" s="16"/>
      <c r="AW129" s="18">
        <f t="shared" si="16"/>
        <v>0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16">
        <v>0</v>
      </c>
      <c r="BJ129" s="18">
        <f t="shared" si="10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18">
        <f t="shared" si="11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18">
        <f t="shared" si="12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16">
        <v>0</v>
      </c>
      <c r="CW129" s="18">
        <f t="shared" si="13"/>
        <v>0</v>
      </c>
    </row>
    <row r="130" spans="1:101" ht="13.05" customHeight="1" x14ac:dyDescent="0.2">
      <c r="A130" s="46" t="s">
        <v>6</v>
      </c>
      <c r="B130" s="46" t="s">
        <v>154</v>
      </c>
      <c r="C130" s="89">
        <v>400</v>
      </c>
      <c r="D130" s="46" t="s">
        <v>610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43">
        <v>0</v>
      </c>
      <c r="K130" s="15">
        <v>0</v>
      </c>
      <c r="L130" s="2">
        <v>0</v>
      </c>
      <c r="M130" s="2">
        <v>0</v>
      </c>
      <c r="N130" s="2">
        <v>0</v>
      </c>
      <c r="V130" s="16"/>
      <c r="W130" s="18">
        <f t="shared" si="14"/>
        <v>0</v>
      </c>
      <c r="X130" s="15">
        <v>0</v>
      </c>
      <c r="Y130" s="2">
        <v>0</v>
      </c>
      <c r="Z130" s="2">
        <v>0</v>
      </c>
      <c r="AA130" s="2">
        <v>0</v>
      </c>
      <c r="AI130" s="16"/>
      <c r="AJ130" s="18">
        <f t="shared" si="15"/>
        <v>0</v>
      </c>
      <c r="AK130" s="15">
        <v>0</v>
      </c>
      <c r="AL130" s="2">
        <v>0</v>
      </c>
      <c r="AM130" s="2">
        <v>0</v>
      </c>
      <c r="AN130" s="2">
        <v>0</v>
      </c>
      <c r="AV130" s="16"/>
      <c r="AW130" s="18">
        <f t="shared" si="16"/>
        <v>0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16">
        <v>0</v>
      </c>
      <c r="BJ130" s="18">
        <f t="shared" si="10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18">
        <f t="shared" si="11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18">
        <f t="shared" si="12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16">
        <v>0</v>
      </c>
      <c r="CW130" s="18">
        <f t="shared" si="13"/>
        <v>0</v>
      </c>
    </row>
    <row r="131" spans="1:101" ht="13.05" customHeight="1" x14ac:dyDescent="0.2">
      <c r="A131" s="46" t="s">
        <v>6</v>
      </c>
      <c r="B131" s="46" t="s">
        <v>154</v>
      </c>
      <c r="C131" s="89">
        <v>400</v>
      </c>
      <c r="D131" s="46" t="s">
        <v>610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43">
        <v>0</v>
      </c>
      <c r="K131" s="15">
        <v>0</v>
      </c>
      <c r="L131" s="2">
        <v>0</v>
      </c>
      <c r="M131" s="2">
        <v>0</v>
      </c>
      <c r="N131" s="2">
        <v>0</v>
      </c>
      <c r="V131" s="16"/>
      <c r="W131" s="18">
        <f t="shared" si="14"/>
        <v>0</v>
      </c>
      <c r="X131" s="15">
        <v>0</v>
      </c>
      <c r="Y131" s="2">
        <v>0</v>
      </c>
      <c r="Z131" s="2">
        <v>0</v>
      </c>
      <c r="AA131" s="2">
        <v>0</v>
      </c>
      <c r="AI131" s="16"/>
      <c r="AJ131" s="18">
        <f t="shared" si="15"/>
        <v>0</v>
      </c>
      <c r="AK131" s="15">
        <v>0</v>
      </c>
      <c r="AL131" s="2">
        <v>0</v>
      </c>
      <c r="AM131" s="2">
        <v>0</v>
      </c>
      <c r="AN131" s="2">
        <v>0</v>
      </c>
      <c r="AV131" s="16"/>
      <c r="AW131" s="18">
        <f t="shared" si="16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16">
        <v>0</v>
      </c>
      <c r="BJ131" s="18">
        <f t="shared" si="10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18">
        <f t="shared" si="11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18">
        <f t="shared" si="12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16">
        <v>0</v>
      </c>
      <c r="CW131" s="18">
        <f t="shared" si="13"/>
        <v>0</v>
      </c>
    </row>
    <row r="132" spans="1:101" ht="13.05" customHeight="1" x14ac:dyDescent="0.2">
      <c r="A132" s="46" t="s">
        <v>6</v>
      </c>
      <c r="B132" s="46" t="s">
        <v>154</v>
      </c>
      <c r="C132" s="89">
        <v>400</v>
      </c>
      <c r="D132" s="46" t="s">
        <v>610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43">
        <v>0</v>
      </c>
      <c r="K132" s="15">
        <v>0</v>
      </c>
      <c r="L132" s="2">
        <v>0</v>
      </c>
      <c r="M132" s="2">
        <v>0</v>
      </c>
      <c r="N132" s="2">
        <v>0</v>
      </c>
      <c r="V132" s="16"/>
      <c r="W132" s="18">
        <f t="shared" si="14"/>
        <v>0</v>
      </c>
      <c r="X132" s="15">
        <v>0</v>
      </c>
      <c r="Y132" s="2">
        <v>0</v>
      </c>
      <c r="Z132" s="2">
        <v>0</v>
      </c>
      <c r="AA132" s="2">
        <v>0</v>
      </c>
      <c r="AI132" s="16"/>
      <c r="AJ132" s="18">
        <f t="shared" si="15"/>
        <v>0</v>
      </c>
      <c r="AK132" s="15">
        <v>0</v>
      </c>
      <c r="AL132" s="2">
        <v>0</v>
      </c>
      <c r="AM132" s="2">
        <v>0</v>
      </c>
      <c r="AN132" s="2">
        <v>0</v>
      </c>
      <c r="AV132" s="16"/>
      <c r="AW132" s="18">
        <f t="shared" si="16"/>
        <v>0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16">
        <v>0</v>
      </c>
      <c r="BJ132" s="18">
        <f t="shared" si="10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18">
        <f t="shared" si="11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18">
        <f t="shared" si="12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16">
        <v>0</v>
      </c>
      <c r="CW132" s="18">
        <f t="shared" si="13"/>
        <v>0</v>
      </c>
    </row>
    <row r="133" spans="1:101" ht="13.05" customHeight="1" x14ac:dyDescent="0.2">
      <c r="A133" s="46" t="s">
        <v>6</v>
      </c>
      <c r="B133" s="46" t="s">
        <v>154</v>
      </c>
      <c r="C133" s="89">
        <v>400</v>
      </c>
      <c r="D133" s="46" t="s">
        <v>610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43">
        <v>0</v>
      </c>
      <c r="K133" s="15">
        <v>0</v>
      </c>
      <c r="L133" s="2">
        <v>0</v>
      </c>
      <c r="M133" s="2">
        <v>0</v>
      </c>
      <c r="N133" s="2">
        <v>0</v>
      </c>
      <c r="V133" s="16"/>
      <c r="W133" s="18">
        <f t="shared" si="14"/>
        <v>0</v>
      </c>
      <c r="X133" s="15">
        <v>0</v>
      </c>
      <c r="Y133" s="2">
        <v>0</v>
      </c>
      <c r="Z133" s="2">
        <v>0</v>
      </c>
      <c r="AA133" s="2">
        <v>0</v>
      </c>
      <c r="AI133" s="16"/>
      <c r="AJ133" s="18">
        <f t="shared" si="15"/>
        <v>0</v>
      </c>
      <c r="AK133" s="15">
        <v>0</v>
      </c>
      <c r="AL133" s="2">
        <v>0</v>
      </c>
      <c r="AM133" s="2">
        <v>0</v>
      </c>
      <c r="AN133" s="2">
        <v>0</v>
      </c>
      <c r="AV133" s="16"/>
      <c r="AW133" s="18">
        <f t="shared" si="16"/>
        <v>0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16">
        <v>0</v>
      </c>
      <c r="BJ133" s="18">
        <f t="shared" si="10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18">
        <f t="shared" si="11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18">
        <f t="shared" si="12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16">
        <v>0</v>
      </c>
      <c r="CW133" s="18">
        <f t="shared" si="13"/>
        <v>0</v>
      </c>
    </row>
    <row r="134" spans="1:101" ht="13.05" customHeight="1" x14ac:dyDescent="0.2">
      <c r="A134" s="46" t="s">
        <v>6</v>
      </c>
      <c r="B134" s="46" t="s">
        <v>154</v>
      </c>
      <c r="C134" s="89">
        <v>400</v>
      </c>
      <c r="D134" s="46" t="s">
        <v>610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43">
        <v>0</v>
      </c>
      <c r="K134" s="15">
        <v>0</v>
      </c>
      <c r="L134" s="2">
        <v>0</v>
      </c>
      <c r="M134" s="2">
        <v>0</v>
      </c>
      <c r="N134" s="2">
        <v>0</v>
      </c>
      <c r="V134" s="16"/>
      <c r="W134" s="18">
        <f t="shared" si="14"/>
        <v>0</v>
      </c>
      <c r="X134" s="15">
        <v>0</v>
      </c>
      <c r="Y134" s="2">
        <v>0</v>
      </c>
      <c r="Z134" s="2">
        <v>0</v>
      </c>
      <c r="AA134" s="2">
        <v>0</v>
      </c>
      <c r="AI134" s="16"/>
      <c r="AJ134" s="18">
        <f t="shared" si="15"/>
        <v>0</v>
      </c>
      <c r="AK134" s="15">
        <v>0</v>
      </c>
      <c r="AL134" s="2">
        <v>0</v>
      </c>
      <c r="AM134" s="2">
        <v>0</v>
      </c>
      <c r="AN134" s="2">
        <v>0</v>
      </c>
      <c r="AV134" s="16"/>
      <c r="AW134" s="18">
        <f t="shared" si="16"/>
        <v>0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16">
        <v>0</v>
      </c>
      <c r="BJ134" s="18">
        <f t="shared" ref="BJ134:BJ197" si="17">SUM(AX134:BI134)</f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18">
        <f t="shared" ref="BW134:BW197" si="18">SUM(BK134:BV134)</f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18">
        <f t="shared" ref="CJ134:CJ197" si="19">SUM(BX134:CI134)</f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16">
        <v>0</v>
      </c>
      <c r="CW134" s="18">
        <f t="shared" ref="CW134:CW197" si="20">SUM(CK134:CV134)</f>
        <v>0</v>
      </c>
    </row>
    <row r="135" spans="1:101" ht="13.05" customHeight="1" x14ac:dyDescent="0.2">
      <c r="A135" s="46" t="s">
        <v>6</v>
      </c>
      <c r="B135" s="46" t="s">
        <v>154</v>
      </c>
      <c r="C135" s="89">
        <v>400</v>
      </c>
      <c r="D135" s="46" t="s">
        <v>610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43">
        <v>0</v>
      </c>
      <c r="K135" s="15">
        <v>0</v>
      </c>
      <c r="L135" s="2">
        <v>0</v>
      </c>
      <c r="M135" s="2">
        <v>0</v>
      </c>
      <c r="N135" s="2">
        <v>0</v>
      </c>
      <c r="V135" s="16"/>
      <c r="W135" s="18">
        <f t="shared" ref="W135:W198" si="21">SUM(K135:V135)</f>
        <v>0</v>
      </c>
      <c r="X135" s="15">
        <v>0</v>
      </c>
      <c r="Y135" s="2">
        <v>0</v>
      </c>
      <c r="Z135" s="2">
        <v>0</v>
      </c>
      <c r="AA135" s="2">
        <v>0</v>
      </c>
      <c r="AI135" s="16"/>
      <c r="AJ135" s="18">
        <f t="shared" ref="AJ135:AJ198" si="22">SUM(X135:AI135)</f>
        <v>0</v>
      </c>
      <c r="AK135" s="15">
        <v>0</v>
      </c>
      <c r="AL135" s="2">
        <v>0</v>
      </c>
      <c r="AM135" s="2">
        <v>0</v>
      </c>
      <c r="AN135" s="2">
        <v>0</v>
      </c>
      <c r="AV135" s="16"/>
      <c r="AW135" s="18">
        <f t="shared" ref="AW135:AW198" si="23">SUM(AK135:AV135)</f>
        <v>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16">
        <v>0</v>
      </c>
      <c r="BJ135" s="18">
        <f t="shared" si="17"/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18">
        <f t="shared" si="18"/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18">
        <f t="shared" si="19"/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16">
        <v>0</v>
      </c>
      <c r="CW135" s="18">
        <f t="shared" si="20"/>
        <v>0</v>
      </c>
    </row>
    <row r="136" spans="1:101" ht="13.05" customHeight="1" x14ac:dyDescent="0.2">
      <c r="A136" s="46" t="s">
        <v>168</v>
      </c>
      <c r="B136" s="46" t="s">
        <v>169</v>
      </c>
      <c r="C136" s="89">
        <v>400</v>
      </c>
      <c r="D136" s="46" t="s">
        <v>610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43">
        <v>0</v>
      </c>
      <c r="K136" s="15">
        <v>0</v>
      </c>
      <c r="L136" s="2">
        <v>0</v>
      </c>
      <c r="M136" s="2">
        <v>45</v>
      </c>
      <c r="N136" s="2">
        <v>0</v>
      </c>
      <c r="V136" s="16"/>
      <c r="W136" s="18">
        <f t="shared" si="21"/>
        <v>45</v>
      </c>
      <c r="X136" s="15">
        <v>0</v>
      </c>
      <c r="Y136" s="2">
        <v>0</v>
      </c>
      <c r="Z136" s="2">
        <v>0</v>
      </c>
      <c r="AA136" s="2">
        <v>0</v>
      </c>
      <c r="AI136" s="16"/>
      <c r="AJ136" s="18">
        <f t="shared" si="22"/>
        <v>0</v>
      </c>
      <c r="AK136" s="15">
        <v>0</v>
      </c>
      <c r="AL136" s="2">
        <v>0</v>
      </c>
      <c r="AM136" s="2">
        <v>40</v>
      </c>
      <c r="AN136" s="2">
        <v>0</v>
      </c>
      <c r="AV136" s="16"/>
      <c r="AW136" s="18">
        <f t="shared" si="23"/>
        <v>40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16">
        <v>0</v>
      </c>
      <c r="BJ136" s="18">
        <f t="shared" si="17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18">
        <f t="shared" si="18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18">
        <f t="shared" si="19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16">
        <v>0</v>
      </c>
      <c r="CW136" s="18">
        <f t="shared" si="20"/>
        <v>0</v>
      </c>
    </row>
    <row r="137" spans="1:101" ht="13.05" customHeight="1" x14ac:dyDescent="0.2">
      <c r="A137" s="46" t="s">
        <v>168</v>
      </c>
      <c r="B137" s="46" t="s">
        <v>169</v>
      </c>
      <c r="C137" s="89">
        <v>400</v>
      </c>
      <c r="D137" s="46" t="s">
        <v>610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43">
        <v>0</v>
      </c>
      <c r="K137" s="15">
        <v>0</v>
      </c>
      <c r="L137" s="2">
        <v>0</v>
      </c>
      <c r="M137" s="2">
        <v>0</v>
      </c>
      <c r="N137" s="2">
        <v>0</v>
      </c>
      <c r="V137" s="16"/>
      <c r="W137" s="18">
        <f t="shared" si="21"/>
        <v>0</v>
      </c>
      <c r="X137" s="15">
        <v>0</v>
      </c>
      <c r="Y137" s="2">
        <v>0</v>
      </c>
      <c r="Z137" s="2">
        <v>0</v>
      </c>
      <c r="AA137" s="2">
        <v>0</v>
      </c>
      <c r="AI137" s="16"/>
      <c r="AJ137" s="18">
        <f t="shared" si="22"/>
        <v>0</v>
      </c>
      <c r="AK137" s="15">
        <v>0</v>
      </c>
      <c r="AL137" s="2">
        <v>0</v>
      </c>
      <c r="AM137" s="2">
        <v>0</v>
      </c>
      <c r="AN137" s="2">
        <v>0</v>
      </c>
      <c r="AV137" s="16"/>
      <c r="AW137" s="18">
        <f t="shared" si="23"/>
        <v>0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16">
        <v>0</v>
      </c>
      <c r="BJ137" s="18">
        <f t="shared" si="17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18">
        <f t="shared" si="18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18">
        <f t="shared" si="19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16">
        <v>0</v>
      </c>
      <c r="CW137" s="18">
        <f t="shared" si="20"/>
        <v>0</v>
      </c>
    </row>
    <row r="138" spans="1:101" ht="13.05" customHeight="1" x14ac:dyDescent="0.2">
      <c r="A138" s="46" t="s">
        <v>172</v>
      </c>
      <c r="B138" s="46" t="s">
        <v>173</v>
      </c>
      <c r="C138" s="89">
        <v>400</v>
      </c>
      <c r="D138" s="46" t="s">
        <v>610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43">
        <v>0</v>
      </c>
      <c r="K138" s="15">
        <v>0</v>
      </c>
      <c r="L138" s="2">
        <v>0</v>
      </c>
      <c r="M138" s="2">
        <v>0</v>
      </c>
      <c r="N138" s="2">
        <v>0</v>
      </c>
      <c r="V138" s="16"/>
      <c r="W138" s="18">
        <f t="shared" si="21"/>
        <v>0</v>
      </c>
      <c r="X138" s="15">
        <v>0</v>
      </c>
      <c r="Y138" s="2">
        <v>0</v>
      </c>
      <c r="Z138" s="2">
        <v>0</v>
      </c>
      <c r="AA138" s="2">
        <v>0</v>
      </c>
      <c r="AI138" s="16"/>
      <c r="AJ138" s="18">
        <f t="shared" si="22"/>
        <v>0</v>
      </c>
      <c r="AK138" s="15">
        <v>0</v>
      </c>
      <c r="AL138" s="2">
        <v>0</v>
      </c>
      <c r="AM138" s="2">
        <v>0</v>
      </c>
      <c r="AN138" s="2">
        <v>0</v>
      </c>
      <c r="AV138" s="16"/>
      <c r="AW138" s="18">
        <f t="shared" si="23"/>
        <v>0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16">
        <v>0</v>
      </c>
      <c r="BJ138" s="18">
        <f t="shared" si="17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18">
        <f t="shared" si="18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18">
        <f t="shared" si="19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16">
        <v>0</v>
      </c>
      <c r="CW138" s="18">
        <f t="shared" si="20"/>
        <v>0</v>
      </c>
    </row>
    <row r="139" spans="1:101" ht="13.05" customHeight="1" x14ac:dyDescent="0.2">
      <c r="A139" s="46" t="s">
        <v>172</v>
      </c>
      <c r="B139" s="46" t="s">
        <v>173</v>
      </c>
      <c r="C139" s="89">
        <v>400</v>
      </c>
      <c r="D139" s="46" t="s">
        <v>610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43">
        <v>0</v>
      </c>
      <c r="K139" s="15">
        <v>0</v>
      </c>
      <c r="L139" s="2">
        <v>0</v>
      </c>
      <c r="M139" s="2">
        <v>0</v>
      </c>
      <c r="N139" s="2">
        <v>0</v>
      </c>
      <c r="V139" s="16"/>
      <c r="W139" s="18">
        <f t="shared" si="21"/>
        <v>0</v>
      </c>
      <c r="X139" s="15">
        <v>0</v>
      </c>
      <c r="Y139" s="2">
        <v>0</v>
      </c>
      <c r="Z139" s="2">
        <v>0</v>
      </c>
      <c r="AA139" s="2">
        <v>0</v>
      </c>
      <c r="AI139" s="16"/>
      <c r="AJ139" s="18">
        <f t="shared" si="22"/>
        <v>0</v>
      </c>
      <c r="AK139" s="15">
        <v>0</v>
      </c>
      <c r="AL139" s="2">
        <v>0</v>
      </c>
      <c r="AM139" s="2">
        <v>0</v>
      </c>
      <c r="AN139" s="2">
        <v>0</v>
      </c>
      <c r="AV139" s="16"/>
      <c r="AW139" s="18">
        <f t="shared" si="23"/>
        <v>0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16">
        <v>0</v>
      </c>
      <c r="BJ139" s="18">
        <f t="shared" si="17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18">
        <f t="shared" si="18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18">
        <f t="shared" si="19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16">
        <v>0</v>
      </c>
      <c r="CW139" s="18">
        <f t="shared" si="20"/>
        <v>0</v>
      </c>
    </row>
    <row r="140" spans="1:101" ht="13.05" customHeight="1" x14ac:dyDescent="0.2">
      <c r="A140" s="46" t="s">
        <v>172</v>
      </c>
      <c r="B140" s="46" t="s">
        <v>173</v>
      </c>
      <c r="C140" s="89">
        <v>400</v>
      </c>
      <c r="D140" s="46" t="s">
        <v>610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43">
        <v>0</v>
      </c>
      <c r="K140" s="15">
        <v>0</v>
      </c>
      <c r="L140" s="2">
        <v>0</v>
      </c>
      <c r="M140" s="2">
        <v>0</v>
      </c>
      <c r="N140" s="2">
        <v>0</v>
      </c>
      <c r="V140" s="16"/>
      <c r="W140" s="18">
        <f t="shared" si="21"/>
        <v>0</v>
      </c>
      <c r="X140" s="15">
        <v>0</v>
      </c>
      <c r="Y140" s="2">
        <v>0</v>
      </c>
      <c r="Z140" s="2">
        <v>0</v>
      </c>
      <c r="AA140" s="2">
        <v>0</v>
      </c>
      <c r="AI140" s="16"/>
      <c r="AJ140" s="18">
        <f t="shared" si="22"/>
        <v>0</v>
      </c>
      <c r="AK140" s="15">
        <v>0</v>
      </c>
      <c r="AL140" s="2">
        <v>0</v>
      </c>
      <c r="AM140" s="2">
        <v>0</v>
      </c>
      <c r="AN140" s="2">
        <v>0</v>
      </c>
      <c r="AV140" s="16"/>
      <c r="AW140" s="18">
        <f t="shared" si="23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16">
        <v>0</v>
      </c>
      <c r="BJ140" s="18">
        <f t="shared" si="17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18">
        <f t="shared" si="18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18">
        <f t="shared" si="19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16">
        <v>0</v>
      </c>
      <c r="CW140" s="18">
        <f t="shared" si="20"/>
        <v>0</v>
      </c>
    </row>
    <row r="141" spans="1:101" ht="13.05" customHeight="1" x14ac:dyDescent="0.2">
      <c r="A141" s="46" t="s">
        <v>172</v>
      </c>
      <c r="B141" s="46" t="s">
        <v>173</v>
      </c>
      <c r="C141" s="89">
        <v>400</v>
      </c>
      <c r="D141" s="46" t="s">
        <v>610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43">
        <v>0</v>
      </c>
      <c r="K141" s="15">
        <v>0</v>
      </c>
      <c r="L141" s="2">
        <v>0</v>
      </c>
      <c r="M141" s="2">
        <v>0</v>
      </c>
      <c r="N141" s="2">
        <v>0</v>
      </c>
      <c r="V141" s="16"/>
      <c r="W141" s="18">
        <f t="shared" si="21"/>
        <v>0</v>
      </c>
      <c r="X141" s="15">
        <v>0</v>
      </c>
      <c r="Y141" s="2">
        <v>0</v>
      </c>
      <c r="Z141" s="2">
        <v>0</v>
      </c>
      <c r="AA141" s="2">
        <v>0</v>
      </c>
      <c r="AI141" s="16"/>
      <c r="AJ141" s="18">
        <f t="shared" si="22"/>
        <v>0</v>
      </c>
      <c r="AK141" s="15">
        <v>0</v>
      </c>
      <c r="AL141" s="2">
        <v>0</v>
      </c>
      <c r="AM141" s="2">
        <v>0</v>
      </c>
      <c r="AN141" s="2">
        <v>0</v>
      </c>
      <c r="AV141" s="16"/>
      <c r="AW141" s="18">
        <f t="shared" si="23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16">
        <v>0</v>
      </c>
      <c r="BJ141" s="18">
        <f t="shared" si="17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18">
        <f t="shared" si="18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18">
        <f t="shared" si="19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16">
        <v>0</v>
      </c>
      <c r="CW141" s="18">
        <f t="shared" si="20"/>
        <v>0</v>
      </c>
    </row>
    <row r="142" spans="1:101" ht="13.05" customHeight="1" x14ac:dyDescent="0.2">
      <c r="A142" s="46" t="s">
        <v>172</v>
      </c>
      <c r="B142" s="46" t="s">
        <v>173</v>
      </c>
      <c r="C142" s="89">
        <v>400</v>
      </c>
      <c r="D142" s="46" t="s">
        <v>610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43">
        <v>0</v>
      </c>
      <c r="K142" s="15">
        <v>0</v>
      </c>
      <c r="L142" s="2">
        <v>0</v>
      </c>
      <c r="M142" s="2">
        <v>0</v>
      </c>
      <c r="N142" s="2">
        <v>0</v>
      </c>
      <c r="V142" s="16"/>
      <c r="W142" s="18">
        <f t="shared" si="21"/>
        <v>0</v>
      </c>
      <c r="X142" s="15">
        <v>0</v>
      </c>
      <c r="Y142" s="2">
        <v>0</v>
      </c>
      <c r="Z142" s="2">
        <v>0</v>
      </c>
      <c r="AA142" s="2">
        <v>0</v>
      </c>
      <c r="AI142" s="16"/>
      <c r="AJ142" s="18">
        <f t="shared" si="22"/>
        <v>0</v>
      </c>
      <c r="AK142" s="15">
        <v>0</v>
      </c>
      <c r="AL142" s="2">
        <v>0</v>
      </c>
      <c r="AM142" s="2">
        <v>0</v>
      </c>
      <c r="AN142" s="2">
        <v>0</v>
      </c>
      <c r="AV142" s="16"/>
      <c r="AW142" s="18">
        <f t="shared" si="23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16">
        <v>0</v>
      </c>
      <c r="BJ142" s="18">
        <f t="shared" si="17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18">
        <f t="shared" si="18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18">
        <f t="shared" si="19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16">
        <v>0</v>
      </c>
      <c r="CW142" s="18">
        <f t="shared" si="20"/>
        <v>0</v>
      </c>
    </row>
    <row r="143" spans="1:101" ht="13.05" customHeight="1" x14ac:dyDescent="0.2">
      <c r="A143" s="46" t="s">
        <v>172</v>
      </c>
      <c r="B143" s="46" t="s">
        <v>180</v>
      </c>
      <c r="C143" s="89">
        <v>400</v>
      </c>
      <c r="D143" s="46" t="s">
        <v>610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43">
        <v>0</v>
      </c>
      <c r="K143" s="15">
        <v>0</v>
      </c>
      <c r="L143" s="2">
        <v>0</v>
      </c>
      <c r="M143" s="2">
        <v>0</v>
      </c>
      <c r="N143" s="2">
        <v>0</v>
      </c>
      <c r="V143" s="16"/>
      <c r="W143" s="18">
        <f t="shared" si="21"/>
        <v>0</v>
      </c>
      <c r="X143" s="15">
        <v>0</v>
      </c>
      <c r="Y143" s="2">
        <v>0</v>
      </c>
      <c r="Z143" s="2">
        <v>0</v>
      </c>
      <c r="AA143" s="2">
        <v>0</v>
      </c>
      <c r="AI143" s="16"/>
      <c r="AJ143" s="18">
        <f t="shared" si="22"/>
        <v>0</v>
      </c>
      <c r="AK143" s="15">
        <v>0</v>
      </c>
      <c r="AL143" s="2">
        <v>0</v>
      </c>
      <c r="AM143" s="2">
        <v>0</v>
      </c>
      <c r="AN143" s="2">
        <v>0</v>
      </c>
      <c r="AV143" s="16"/>
      <c r="AW143" s="18">
        <f t="shared" si="23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16">
        <v>0</v>
      </c>
      <c r="BJ143" s="18">
        <f t="shared" si="17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18">
        <f t="shared" si="18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18">
        <f t="shared" si="19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16">
        <v>0</v>
      </c>
      <c r="CW143" s="18">
        <f t="shared" si="20"/>
        <v>0</v>
      </c>
    </row>
    <row r="144" spans="1:101" ht="13.05" customHeight="1" x14ac:dyDescent="0.2">
      <c r="A144" s="46" t="s">
        <v>172</v>
      </c>
      <c r="B144" s="46" t="s">
        <v>180</v>
      </c>
      <c r="C144" s="89">
        <v>400</v>
      </c>
      <c r="D144" s="46" t="s">
        <v>610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43">
        <v>0</v>
      </c>
      <c r="K144" s="15">
        <v>0</v>
      </c>
      <c r="L144" s="2">
        <v>0</v>
      </c>
      <c r="M144" s="2">
        <v>0</v>
      </c>
      <c r="N144" s="2">
        <v>0</v>
      </c>
      <c r="V144" s="16"/>
      <c r="W144" s="18">
        <f t="shared" si="21"/>
        <v>0</v>
      </c>
      <c r="X144" s="15">
        <v>0</v>
      </c>
      <c r="Y144" s="2">
        <v>0</v>
      </c>
      <c r="Z144" s="2">
        <v>0</v>
      </c>
      <c r="AA144" s="2">
        <v>0</v>
      </c>
      <c r="AI144" s="16"/>
      <c r="AJ144" s="18">
        <f t="shared" si="22"/>
        <v>0</v>
      </c>
      <c r="AK144" s="15">
        <v>0</v>
      </c>
      <c r="AL144" s="2">
        <v>0</v>
      </c>
      <c r="AM144" s="2">
        <v>0</v>
      </c>
      <c r="AN144" s="2">
        <v>0</v>
      </c>
      <c r="AV144" s="16"/>
      <c r="AW144" s="18">
        <f t="shared" si="23"/>
        <v>0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16">
        <v>0</v>
      </c>
      <c r="BJ144" s="18">
        <f t="shared" si="17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18">
        <f t="shared" si="18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18">
        <f t="shared" si="19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16">
        <v>0</v>
      </c>
      <c r="CW144" s="18">
        <f t="shared" si="20"/>
        <v>0</v>
      </c>
    </row>
    <row r="145" spans="1:101" ht="13.05" customHeight="1" x14ac:dyDescent="0.2">
      <c r="A145" s="46" t="s">
        <v>172</v>
      </c>
      <c r="B145" s="46" t="s">
        <v>180</v>
      </c>
      <c r="C145" s="89">
        <v>400</v>
      </c>
      <c r="D145" s="46" t="s">
        <v>610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43">
        <v>0</v>
      </c>
      <c r="K145" s="15">
        <v>0</v>
      </c>
      <c r="L145" s="2">
        <v>0</v>
      </c>
      <c r="M145" s="2">
        <v>0</v>
      </c>
      <c r="N145" s="2">
        <v>0</v>
      </c>
      <c r="V145" s="16"/>
      <c r="W145" s="18">
        <f t="shared" si="21"/>
        <v>0</v>
      </c>
      <c r="X145" s="15">
        <v>0</v>
      </c>
      <c r="Y145" s="2">
        <v>0</v>
      </c>
      <c r="Z145" s="2">
        <v>0</v>
      </c>
      <c r="AA145" s="2">
        <v>0</v>
      </c>
      <c r="AI145" s="16"/>
      <c r="AJ145" s="18">
        <f t="shared" si="22"/>
        <v>0</v>
      </c>
      <c r="AK145" s="15">
        <v>0</v>
      </c>
      <c r="AL145" s="2">
        <v>0</v>
      </c>
      <c r="AM145" s="2">
        <v>0</v>
      </c>
      <c r="AN145" s="2">
        <v>0</v>
      </c>
      <c r="AV145" s="16"/>
      <c r="AW145" s="18">
        <f t="shared" si="23"/>
        <v>0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16">
        <v>0</v>
      </c>
      <c r="BJ145" s="18">
        <f t="shared" si="17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18">
        <f t="shared" si="18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18">
        <f t="shared" si="19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16">
        <v>0</v>
      </c>
      <c r="CW145" s="18">
        <f t="shared" si="20"/>
        <v>0</v>
      </c>
    </row>
    <row r="146" spans="1:101" s="3" customFormat="1" ht="13.05" customHeight="1" x14ac:dyDescent="0.2">
      <c r="A146" s="46" t="s">
        <v>172</v>
      </c>
      <c r="B146" s="46" t="s">
        <v>180</v>
      </c>
      <c r="C146" s="89">
        <v>400</v>
      </c>
      <c r="D146" s="46" t="s">
        <v>610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43">
        <v>0</v>
      </c>
      <c r="K146" s="15">
        <v>0</v>
      </c>
      <c r="L146" s="2">
        <v>0</v>
      </c>
      <c r="M146" s="2">
        <v>0</v>
      </c>
      <c r="N146" s="2">
        <v>0</v>
      </c>
      <c r="O146" s="2"/>
      <c r="P146" s="2"/>
      <c r="Q146" s="2"/>
      <c r="R146" s="2"/>
      <c r="S146" s="2"/>
      <c r="T146" s="2"/>
      <c r="U146" s="2"/>
      <c r="V146" s="16"/>
      <c r="W146" s="18">
        <f t="shared" si="21"/>
        <v>0</v>
      </c>
      <c r="X146" s="15">
        <v>0</v>
      </c>
      <c r="Y146" s="2">
        <v>0</v>
      </c>
      <c r="Z146" s="2">
        <v>0</v>
      </c>
      <c r="AA146" s="2">
        <v>0</v>
      </c>
      <c r="AB146" s="2"/>
      <c r="AC146" s="2"/>
      <c r="AD146" s="2"/>
      <c r="AE146" s="2"/>
      <c r="AF146" s="2"/>
      <c r="AG146" s="2"/>
      <c r="AH146" s="2"/>
      <c r="AI146" s="16"/>
      <c r="AJ146" s="18">
        <f t="shared" si="22"/>
        <v>0</v>
      </c>
      <c r="AK146" s="15">
        <v>0</v>
      </c>
      <c r="AL146" s="2">
        <v>0</v>
      </c>
      <c r="AM146" s="2">
        <v>0</v>
      </c>
      <c r="AN146" s="2">
        <v>0</v>
      </c>
      <c r="AO146" s="2"/>
      <c r="AP146" s="2"/>
      <c r="AQ146" s="2"/>
      <c r="AR146" s="2"/>
      <c r="AS146" s="2"/>
      <c r="AT146" s="2"/>
      <c r="AU146" s="2"/>
      <c r="AV146" s="16"/>
      <c r="AW146" s="18">
        <f t="shared" si="23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16">
        <v>0</v>
      </c>
      <c r="BJ146" s="18">
        <f t="shared" si="17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18">
        <f t="shared" si="18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18">
        <f t="shared" si="19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16">
        <v>0</v>
      </c>
      <c r="CW146" s="18">
        <f t="shared" si="20"/>
        <v>0</v>
      </c>
    </row>
    <row r="147" spans="1:101" ht="13.05" customHeight="1" x14ac:dyDescent="0.2">
      <c r="A147" s="46" t="s">
        <v>172</v>
      </c>
      <c r="B147" s="46" t="s">
        <v>180</v>
      </c>
      <c r="C147" s="89">
        <v>400</v>
      </c>
      <c r="D147" s="46" t="s">
        <v>610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43">
        <v>0</v>
      </c>
      <c r="K147" s="15">
        <v>0</v>
      </c>
      <c r="L147" s="2">
        <v>0</v>
      </c>
      <c r="M147" s="2">
        <v>0</v>
      </c>
      <c r="N147" s="2">
        <v>0</v>
      </c>
      <c r="V147" s="16"/>
      <c r="W147" s="18">
        <f t="shared" si="21"/>
        <v>0</v>
      </c>
      <c r="X147" s="15">
        <v>0</v>
      </c>
      <c r="Y147" s="2">
        <v>0</v>
      </c>
      <c r="Z147" s="2">
        <v>0</v>
      </c>
      <c r="AA147" s="2">
        <v>0</v>
      </c>
      <c r="AI147" s="16"/>
      <c r="AJ147" s="18">
        <f t="shared" si="22"/>
        <v>0</v>
      </c>
      <c r="AK147" s="15">
        <v>0</v>
      </c>
      <c r="AL147" s="2">
        <v>0</v>
      </c>
      <c r="AM147" s="2">
        <v>0</v>
      </c>
      <c r="AN147" s="2">
        <v>0</v>
      </c>
      <c r="AV147" s="16"/>
      <c r="AW147" s="18">
        <f t="shared" si="23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16">
        <v>0</v>
      </c>
      <c r="BJ147" s="18">
        <f t="shared" si="17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18">
        <f t="shared" si="18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18">
        <f t="shared" si="19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16">
        <v>0</v>
      </c>
      <c r="CW147" s="18">
        <f t="shared" si="20"/>
        <v>0</v>
      </c>
    </row>
    <row r="148" spans="1:101" ht="13.05" customHeight="1" x14ac:dyDescent="0.2">
      <c r="A148" s="46" t="s">
        <v>172</v>
      </c>
      <c r="B148" s="46" t="s">
        <v>185</v>
      </c>
      <c r="C148" s="89">
        <v>400</v>
      </c>
      <c r="D148" s="46" t="s">
        <v>610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43">
        <v>0</v>
      </c>
      <c r="K148" s="15">
        <v>0</v>
      </c>
      <c r="L148" s="2">
        <v>0</v>
      </c>
      <c r="M148" s="2">
        <v>0</v>
      </c>
      <c r="N148" s="2">
        <v>0</v>
      </c>
      <c r="O148" s="143"/>
      <c r="V148" s="16"/>
      <c r="W148" s="18">
        <f t="shared" si="21"/>
        <v>0</v>
      </c>
      <c r="X148" s="15">
        <v>0</v>
      </c>
      <c r="Y148" s="2">
        <v>0</v>
      </c>
      <c r="Z148" s="2">
        <v>0</v>
      </c>
      <c r="AA148" s="2">
        <v>0</v>
      </c>
      <c r="AB148" s="143"/>
      <c r="AI148" s="16"/>
      <c r="AJ148" s="18">
        <f t="shared" si="22"/>
        <v>0</v>
      </c>
      <c r="AK148" s="15">
        <v>0</v>
      </c>
      <c r="AL148" s="2">
        <v>0</v>
      </c>
      <c r="AM148" s="2">
        <v>0</v>
      </c>
      <c r="AN148" s="2">
        <v>0</v>
      </c>
      <c r="AO148" s="143"/>
      <c r="AV148" s="16"/>
      <c r="AW148" s="18">
        <f t="shared" si="23"/>
        <v>0</v>
      </c>
      <c r="AX148" s="15">
        <v>0</v>
      </c>
      <c r="AY148" s="2">
        <v>0</v>
      </c>
      <c r="AZ148" s="2">
        <v>0</v>
      </c>
      <c r="BA148" s="2">
        <v>0</v>
      </c>
      <c r="BB148" s="143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16">
        <v>0</v>
      </c>
      <c r="BJ148" s="18">
        <f t="shared" si="17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18">
        <f t="shared" si="18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18">
        <f t="shared" si="19"/>
        <v>0</v>
      </c>
      <c r="CK148" s="15">
        <v>0</v>
      </c>
      <c r="CL148" s="2">
        <v>0</v>
      </c>
      <c r="CM148" s="2">
        <v>0</v>
      </c>
      <c r="CN148" s="2">
        <v>0</v>
      </c>
      <c r="CO148" s="143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16">
        <v>0</v>
      </c>
      <c r="CW148" s="18">
        <f t="shared" si="20"/>
        <v>0</v>
      </c>
    </row>
    <row r="149" spans="1:101" ht="13.05" customHeight="1" x14ac:dyDescent="0.2">
      <c r="A149" s="46" t="s">
        <v>172</v>
      </c>
      <c r="B149" s="46" t="s">
        <v>185</v>
      </c>
      <c r="C149" s="89">
        <v>400</v>
      </c>
      <c r="D149" s="46" t="s">
        <v>610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43">
        <v>0</v>
      </c>
      <c r="K149" s="15">
        <v>0</v>
      </c>
      <c r="L149" s="2">
        <v>0</v>
      </c>
      <c r="M149" s="2">
        <v>0</v>
      </c>
      <c r="N149" s="2">
        <v>0</v>
      </c>
      <c r="O149" s="143"/>
      <c r="V149" s="16"/>
      <c r="W149" s="18">
        <f t="shared" si="21"/>
        <v>0</v>
      </c>
      <c r="X149" s="15">
        <v>0</v>
      </c>
      <c r="Y149" s="2">
        <v>0</v>
      </c>
      <c r="Z149" s="2">
        <v>0</v>
      </c>
      <c r="AA149" s="2">
        <v>0</v>
      </c>
      <c r="AB149" s="143"/>
      <c r="AI149" s="16"/>
      <c r="AJ149" s="18">
        <f t="shared" si="22"/>
        <v>0</v>
      </c>
      <c r="AK149" s="15">
        <v>0</v>
      </c>
      <c r="AL149" s="2">
        <v>0</v>
      </c>
      <c r="AM149" s="2">
        <v>0</v>
      </c>
      <c r="AN149" s="2">
        <v>0</v>
      </c>
      <c r="AO149" s="143"/>
      <c r="AV149" s="16"/>
      <c r="AW149" s="18">
        <f t="shared" si="23"/>
        <v>0</v>
      </c>
      <c r="AX149" s="15">
        <v>0</v>
      </c>
      <c r="AY149" s="2">
        <v>0</v>
      </c>
      <c r="AZ149" s="2">
        <v>0</v>
      </c>
      <c r="BA149" s="2">
        <v>0</v>
      </c>
      <c r="BB149" s="143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16">
        <v>0</v>
      </c>
      <c r="BJ149" s="18">
        <f t="shared" si="17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18">
        <f t="shared" si="18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18">
        <f t="shared" si="19"/>
        <v>0</v>
      </c>
      <c r="CK149" s="15">
        <v>0</v>
      </c>
      <c r="CL149" s="2">
        <v>0</v>
      </c>
      <c r="CM149" s="2">
        <v>0</v>
      </c>
      <c r="CN149" s="2">
        <v>0</v>
      </c>
      <c r="CO149" s="143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16">
        <v>0</v>
      </c>
      <c r="CW149" s="18">
        <f t="shared" si="20"/>
        <v>0</v>
      </c>
    </row>
    <row r="150" spans="1:101" ht="13.05" customHeight="1" x14ac:dyDescent="0.2">
      <c r="A150" s="46" t="s">
        <v>172</v>
      </c>
      <c r="B150" s="46" t="s">
        <v>185</v>
      </c>
      <c r="C150" s="89">
        <v>400</v>
      </c>
      <c r="D150" s="46" t="s">
        <v>610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43">
        <v>0</v>
      </c>
      <c r="K150" s="15">
        <v>0</v>
      </c>
      <c r="L150" s="2">
        <v>0</v>
      </c>
      <c r="M150" s="2">
        <v>0</v>
      </c>
      <c r="N150" s="2">
        <v>0</v>
      </c>
      <c r="O150" s="143"/>
      <c r="V150" s="16"/>
      <c r="W150" s="18">
        <f t="shared" si="21"/>
        <v>0</v>
      </c>
      <c r="X150" s="15">
        <v>0</v>
      </c>
      <c r="Y150" s="2">
        <v>0</v>
      </c>
      <c r="Z150" s="2">
        <v>0</v>
      </c>
      <c r="AA150" s="2">
        <v>0</v>
      </c>
      <c r="AB150" s="143"/>
      <c r="AI150" s="16"/>
      <c r="AJ150" s="18">
        <f t="shared" si="22"/>
        <v>0</v>
      </c>
      <c r="AK150" s="15">
        <v>0</v>
      </c>
      <c r="AL150" s="2">
        <v>0</v>
      </c>
      <c r="AM150" s="2">
        <v>0</v>
      </c>
      <c r="AN150" s="2">
        <v>0</v>
      </c>
      <c r="AO150" s="143"/>
      <c r="AV150" s="16"/>
      <c r="AW150" s="18">
        <f t="shared" si="23"/>
        <v>0</v>
      </c>
      <c r="AX150" s="15">
        <v>0</v>
      </c>
      <c r="AY150" s="2">
        <v>0</v>
      </c>
      <c r="AZ150" s="2">
        <v>0</v>
      </c>
      <c r="BA150" s="2">
        <v>0</v>
      </c>
      <c r="BB150" s="143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16">
        <v>0</v>
      </c>
      <c r="BJ150" s="18">
        <f t="shared" si="17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18">
        <f t="shared" si="18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18">
        <f t="shared" si="19"/>
        <v>0</v>
      </c>
      <c r="CK150" s="15">
        <v>0</v>
      </c>
      <c r="CL150" s="2">
        <v>0</v>
      </c>
      <c r="CM150" s="2">
        <v>0</v>
      </c>
      <c r="CN150" s="2">
        <v>0</v>
      </c>
      <c r="CO150" s="143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16">
        <v>0</v>
      </c>
      <c r="CW150" s="18">
        <f t="shared" si="20"/>
        <v>0</v>
      </c>
    </row>
    <row r="151" spans="1:101" ht="13.05" customHeight="1" x14ac:dyDescent="0.2">
      <c r="A151" s="46" t="s">
        <v>172</v>
      </c>
      <c r="B151" s="46" t="s">
        <v>185</v>
      </c>
      <c r="C151" s="89">
        <v>400</v>
      </c>
      <c r="D151" s="46" t="s">
        <v>610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43">
        <v>0</v>
      </c>
      <c r="K151" s="15">
        <v>0</v>
      </c>
      <c r="L151" s="2">
        <v>0</v>
      </c>
      <c r="M151" s="2">
        <v>0</v>
      </c>
      <c r="N151" s="2">
        <v>0</v>
      </c>
      <c r="O151" s="143"/>
      <c r="V151" s="16"/>
      <c r="W151" s="18">
        <f t="shared" si="21"/>
        <v>0</v>
      </c>
      <c r="X151" s="15">
        <v>0</v>
      </c>
      <c r="Y151" s="2">
        <v>0</v>
      </c>
      <c r="Z151" s="2">
        <v>0</v>
      </c>
      <c r="AA151" s="2">
        <v>0</v>
      </c>
      <c r="AB151" s="143"/>
      <c r="AI151" s="16"/>
      <c r="AJ151" s="18">
        <f t="shared" si="22"/>
        <v>0</v>
      </c>
      <c r="AK151" s="15">
        <v>0</v>
      </c>
      <c r="AL151" s="2">
        <v>0</v>
      </c>
      <c r="AM151" s="2">
        <v>0</v>
      </c>
      <c r="AN151" s="2">
        <v>0</v>
      </c>
      <c r="AO151" s="143"/>
      <c r="AV151" s="16"/>
      <c r="AW151" s="18">
        <f t="shared" si="23"/>
        <v>0</v>
      </c>
      <c r="AX151" s="15">
        <v>0</v>
      </c>
      <c r="AY151" s="2">
        <v>0</v>
      </c>
      <c r="AZ151" s="2">
        <v>0</v>
      </c>
      <c r="BA151" s="2">
        <v>0</v>
      </c>
      <c r="BB151" s="143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16">
        <v>0</v>
      </c>
      <c r="BJ151" s="18">
        <f t="shared" si="17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18">
        <f t="shared" si="18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18">
        <f t="shared" si="19"/>
        <v>0</v>
      </c>
      <c r="CK151" s="15">
        <v>0</v>
      </c>
      <c r="CL151" s="2">
        <v>0</v>
      </c>
      <c r="CM151" s="2">
        <v>0</v>
      </c>
      <c r="CN151" s="2">
        <v>0</v>
      </c>
      <c r="CO151" s="143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16">
        <v>0</v>
      </c>
      <c r="CW151" s="18">
        <f t="shared" si="20"/>
        <v>0</v>
      </c>
    </row>
    <row r="152" spans="1:101" ht="13.05" customHeight="1" x14ac:dyDescent="0.2">
      <c r="A152" s="46" t="s">
        <v>172</v>
      </c>
      <c r="B152" s="46" t="s">
        <v>185</v>
      </c>
      <c r="C152" s="89">
        <v>400</v>
      </c>
      <c r="D152" s="46" t="s">
        <v>610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43">
        <v>0</v>
      </c>
      <c r="K152" s="15">
        <v>0</v>
      </c>
      <c r="L152" s="2">
        <v>0</v>
      </c>
      <c r="M152" s="2">
        <v>0</v>
      </c>
      <c r="N152" s="2">
        <v>0</v>
      </c>
      <c r="O152" s="143"/>
      <c r="V152" s="16"/>
      <c r="W152" s="18">
        <f t="shared" si="21"/>
        <v>0</v>
      </c>
      <c r="X152" s="15">
        <v>0</v>
      </c>
      <c r="Y152" s="2">
        <v>0</v>
      </c>
      <c r="Z152" s="2">
        <v>0</v>
      </c>
      <c r="AA152" s="2">
        <v>0</v>
      </c>
      <c r="AB152" s="143"/>
      <c r="AI152" s="16"/>
      <c r="AJ152" s="18">
        <f t="shared" si="22"/>
        <v>0</v>
      </c>
      <c r="AK152" s="15">
        <v>0</v>
      </c>
      <c r="AL152" s="2">
        <v>0</v>
      </c>
      <c r="AM152" s="2">
        <v>0</v>
      </c>
      <c r="AN152" s="2">
        <v>0</v>
      </c>
      <c r="AO152" s="143"/>
      <c r="AV152" s="16"/>
      <c r="AW152" s="18">
        <f t="shared" si="23"/>
        <v>0</v>
      </c>
      <c r="AX152" s="15">
        <v>0</v>
      </c>
      <c r="AY152" s="2">
        <v>0</v>
      </c>
      <c r="AZ152" s="2">
        <v>0</v>
      </c>
      <c r="BA152" s="2">
        <v>0</v>
      </c>
      <c r="BB152" s="143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16">
        <v>0</v>
      </c>
      <c r="BJ152" s="18">
        <f t="shared" si="17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18">
        <f t="shared" si="18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18">
        <f t="shared" si="19"/>
        <v>0</v>
      </c>
      <c r="CK152" s="15">
        <v>0</v>
      </c>
      <c r="CL152" s="2">
        <v>0</v>
      </c>
      <c r="CM152" s="2">
        <v>0</v>
      </c>
      <c r="CN152" s="2">
        <v>0</v>
      </c>
      <c r="CO152" s="143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16">
        <v>0</v>
      </c>
      <c r="CW152" s="18">
        <f t="shared" si="20"/>
        <v>0</v>
      </c>
    </row>
    <row r="153" spans="1:101" ht="13.05" customHeight="1" x14ac:dyDescent="0.2">
      <c r="A153" s="46" t="s">
        <v>172</v>
      </c>
      <c r="B153" s="46" t="s">
        <v>185</v>
      </c>
      <c r="C153" s="89">
        <v>400</v>
      </c>
      <c r="D153" s="46" t="s">
        <v>610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43">
        <v>0</v>
      </c>
      <c r="K153" s="15">
        <v>0</v>
      </c>
      <c r="L153" s="2">
        <v>0</v>
      </c>
      <c r="M153" s="2">
        <v>0</v>
      </c>
      <c r="N153" s="2">
        <v>0</v>
      </c>
      <c r="O153" s="143"/>
      <c r="V153" s="16"/>
      <c r="W153" s="18">
        <f t="shared" si="21"/>
        <v>0</v>
      </c>
      <c r="X153" s="15">
        <v>0</v>
      </c>
      <c r="Y153" s="2">
        <v>0</v>
      </c>
      <c r="Z153" s="2">
        <v>0</v>
      </c>
      <c r="AA153" s="2">
        <v>0</v>
      </c>
      <c r="AB153" s="143"/>
      <c r="AI153" s="16"/>
      <c r="AJ153" s="18">
        <f t="shared" si="22"/>
        <v>0</v>
      </c>
      <c r="AK153" s="15">
        <v>0</v>
      </c>
      <c r="AL153" s="2">
        <v>0</v>
      </c>
      <c r="AM153" s="2">
        <v>0</v>
      </c>
      <c r="AN153" s="2">
        <v>0</v>
      </c>
      <c r="AO153" s="143"/>
      <c r="AV153" s="16"/>
      <c r="AW153" s="18">
        <f t="shared" si="23"/>
        <v>0</v>
      </c>
      <c r="AX153" s="15">
        <v>0</v>
      </c>
      <c r="AY153" s="2">
        <v>0</v>
      </c>
      <c r="AZ153" s="2">
        <v>0</v>
      </c>
      <c r="BA153" s="2">
        <v>0</v>
      </c>
      <c r="BB153" s="143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16">
        <v>0</v>
      </c>
      <c r="BJ153" s="18">
        <f t="shared" si="17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18">
        <f t="shared" si="18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18">
        <f t="shared" si="19"/>
        <v>0</v>
      </c>
      <c r="CK153" s="15">
        <v>0</v>
      </c>
      <c r="CL153" s="2">
        <v>0</v>
      </c>
      <c r="CM153" s="2">
        <v>0</v>
      </c>
      <c r="CN153" s="2">
        <v>0</v>
      </c>
      <c r="CO153" s="143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16">
        <v>0</v>
      </c>
      <c r="CW153" s="18">
        <f t="shared" si="20"/>
        <v>0</v>
      </c>
    </row>
    <row r="154" spans="1:101" ht="13.05" customHeight="1" x14ac:dyDescent="0.2">
      <c r="A154" s="46" t="s">
        <v>172</v>
      </c>
      <c r="B154" s="46" t="s">
        <v>185</v>
      </c>
      <c r="C154" s="89">
        <v>400</v>
      </c>
      <c r="D154" s="46" t="s">
        <v>610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43">
        <v>0</v>
      </c>
      <c r="K154" s="15">
        <v>0</v>
      </c>
      <c r="L154" s="2">
        <v>0</v>
      </c>
      <c r="M154" s="2">
        <v>0</v>
      </c>
      <c r="N154" s="2">
        <v>0</v>
      </c>
      <c r="O154" s="143"/>
      <c r="V154" s="16"/>
      <c r="W154" s="18">
        <f t="shared" si="21"/>
        <v>0</v>
      </c>
      <c r="X154" s="15">
        <v>0</v>
      </c>
      <c r="Y154" s="2">
        <v>0</v>
      </c>
      <c r="Z154" s="2">
        <v>0</v>
      </c>
      <c r="AA154" s="2">
        <v>0</v>
      </c>
      <c r="AB154" s="143"/>
      <c r="AI154" s="16"/>
      <c r="AJ154" s="18">
        <f t="shared" si="22"/>
        <v>0</v>
      </c>
      <c r="AK154" s="15">
        <v>0</v>
      </c>
      <c r="AL154" s="2">
        <v>0</v>
      </c>
      <c r="AM154" s="2">
        <v>0</v>
      </c>
      <c r="AN154" s="2">
        <v>0</v>
      </c>
      <c r="AO154" s="143"/>
      <c r="AV154" s="16"/>
      <c r="AW154" s="18">
        <f t="shared" si="23"/>
        <v>0</v>
      </c>
      <c r="AX154" s="15">
        <v>0</v>
      </c>
      <c r="AY154" s="2">
        <v>0</v>
      </c>
      <c r="AZ154" s="2">
        <v>0</v>
      </c>
      <c r="BA154" s="2">
        <v>0</v>
      </c>
      <c r="BB154" s="143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16">
        <v>0</v>
      </c>
      <c r="BJ154" s="18">
        <f t="shared" si="17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18">
        <f t="shared" si="18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18">
        <f t="shared" si="19"/>
        <v>0</v>
      </c>
      <c r="CK154" s="15">
        <v>0</v>
      </c>
      <c r="CL154" s="2">
        <v>0</v>
      </c>
      <c r="CM154" s="2">
        <v>0</v>
      </c>
      <c r="CN154" s="2">
        <v>0</v>
      </c>
      <c r="CO154" s="143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16">
        <v>0</v>
      </c>
      <c r="CW154" s="18">
        <f t="shared" si="20"/>
        <v>0</v>
      </c>
    </row>
    <row r="155" spans="1:101" ht="13.05" customHeight="1" x14ac:dyDescent="0.2">
      <c r="A155" s="46" t="s">
        <v>172</v>
      </c>
      <c r="B155" s="46" t="s">
        <v>185</v>
      </c>
      <c r="C155" s="89">
        <v>400</v>
      </c>
      <c r="D155" s="46" t="s">
        <v>610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45">
        <v>0</v>
      </c>
      <c r="K155" s="15">
        <v>0</v>
      </c>
      <c r="L155" s="2">
        <v>0</v>
      </c>
      <c r="M155" s="2">
        <v>0</v>
      </c>
      <c r="N155" s="2">
        <v>0</v>
      </c>
      <c r="O155" s="143"/>
      <c r="V155" s="16"/>
      <c r="W155" s="18">
        <f t="shared" si="21"/>
        <v>0</v>
      </c>
      <c r="X155" s="15">
        <v>0</v>
      </c>
      <c r="Y155" s="2">
        <v>0</v>
      </c>
      <c r="Z155" s="2">
        <v>0</v>
      </c>
      <c r="AA155" s="2">
        <v>0</v>
      </c>
      <c r="AB155" s="143"/>
      <c r="AI155" s="16"/>
      <c r="AJ155" s="18">
        <f t="shared" si="22"/>
        <v>0</v>
      </c>
      <c r="AK155" s="15">
        <v>0</v>
      </c>
      <c r="AL155" s="2">
        <v>0</v>
      </c>
      <c r="AM155" s="2">
        <v>0</v>
      </c>
      <c r="AN155" s="2">
        <v>0</v>
      </c>
      <c r="AO155" s="143"/>
      <c r="AV155" s="16"/>
      <c r="AW155" s="18">
        <f t="shared" si="23"/>
        <v>0</v>
      </c>
      <c r="AX155" s="15">
        <v>0</v>
      </c>
      <c r="AY155" s="2">
        <v>0</v>
      </c>
      <c r="AZ155" s="2">
        <v>0</v>
      </c>
      <c r="BA155" s="2">
        <v>0</v>
      </c>
      <c r="BB155" s="143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16">
        <v>0</v>
      </c>
      <c r="BJ155" s="18">
        <f t="shared" si="17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18">
        <f t="shared" si="18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18">
        <f t="shared" si="19"/>
        <v>0</v>
      </c>
      <c r="CK155" s="15">
        <v>0</v>
      </c>
      <c r="CL155" s="2">
        <v>0</v>
      </c>
      <c r="CM155" s="2">
        <v>0</v>
      </c>
      <c r="CN155" s="2">
        <v>0</v>
      </c>
      <c r="CO155" s="143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16">
        <v>0</v>
      </c>
      <c r="CW155" s="18">
        <f t="shared" si="20"/>
        <v>0</v>
      </c>
    </row>
    <row r="156" spans="1:101" ht="13.05" customHeight="1" x14ac:dyDescent="0.2">
      <c r="A156" s="46" t="s">
        <v>172</v>
      </c>
      <c r="B156" s="46" t="s">
        <v>195</v>
      </c>
      <c r="C156" s="89">
        <v>400</v>
      </c>
      <c r="D156" s="46" t="s">
        <v>610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43">
        <v>0</v>
      </c>
      <c r="K156" s="15">
        <v>0</v>
      </c>
      <c r="L156" s="2">
        <v>0</v>
      </c>
      <c r="M156" s="2">
        <v>0</v>
      </c>
      <c r="N156" s="2">
        <v>84</v>
      </c>
      <c r="V156" s="16"/>
      <c r="W156" s="18">
        <f t="shared" si="21"/>
        <v>84</v>
      </c>
      <c r="X156" s="15">
        <v>0</v>
      </c>
      <c r="Y156" s="2">
        <v>0</v>
      </c>
      <c r="Z156" s="2">
        <v>0</v>
      </c>
      <c r="AA156" s="2">
        <v>0</v>
      </c>
      <c r="AI156" s="16"/>
      <c r="AJ156" s="18">
        <f t="shared" si="22"/>
        <v>0</v>
      </c>
      <c r="AK156" s="15">
        <v>0</v>
      </c>
      <c r="AL156" s="2">
        <v>0</v>
      </c>
      <c r="AM156" s="2">
        <v>0</v>
      </c>
      <c r="AN156" s="2">
        <v>80</v>
      </c>
      <c r="AV156" s="16"/>
      <c r="AW156" s="18">
        <f t="shared" si="23"/>
        <v>80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16">
        <v>0</v>
      </c>
      <c r="BJ156" s="18">
        <f t="shared" si="17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18">
        <f t="shared" si="18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18">
        <f t="shared" si="19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16">
        <v>0</v>
      </c>
      <c r="CW156" s="18">
        <f t="shared" si="20"/>
        <v>0</v>
      </c>
    </row>
    <row r="157" spans="1:101" ht="13.05" customHeight="1" x14ac:dyDescent="0.2">
      <c r="A157" s="46" t="s">
        <v>172</v>
      </c>
      <c r="B157" s="46" t="s">
        <v>195</v>
      </c>
      <c r="C157" s="89">
        <v>400</v>
      </c>
      <c r="D157" s="46" t="s">
        <v>610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43">
        <v>0</v>
      </c>
      <c r="K157" s="15">
        <v>0</v>
      </c>
      <c r="L157" s="2">
        <v>0</v>
      </c>
      <c r="M157" s="2">
        <v>143</v>
      </c>
      <c r="N157" s="2">
        <v>0</v>
      </c>
      <c r="V157" s="16"/>
      <c r="W157" s="18">
        <f t="shared" si="21"/>
        <v>143</v>
      </c>
      <c r="X157" s="15">
        <v>0</v>
      </c>
      <c r="Y157" s="2">
        <v>0</v>
      </c>
      <c r="Z157" s="2">
        <v>0</v>
      </c>
      <c r="AA157" s="2">
        <v>0</v>
      </c>
      <c r="AI157" s="16"/>
      <c r="AJ157" s="18">
        <f t="shared" si="22"/>
        <v>0</v>
      </c>
      <c r="AK157" s="15">
        <v>0</v>
      </c>
      <c r="AL157" s="2">
        <v>0</v>
      </c>
      <c r="AM157" s="2">
        <v>139</v>
      </c>
      <c r="AN157" s="2">
        <v>0</v>
      </c>
      <c r="AV157" s="16"/>
      <c r="AW157" s="18">
        <f t="shared" si="23"/>
        <v>139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16">
        <v>0</v>
      </c>
      <c r="BJ157" s="18">
        <f t="shared" si="17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18">
        <f t="shared" si="18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18">
        <f t="shared" si="19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16">
        <v>0</v>
      </c>
      <c r="CW157" s="18">
        <f t="shared" si="20"/>
        <v>0</v>
      </c>
    </row>
    <row r="158" spans="1:101" ht="13.05" customHeight="1" x14ac:dyDescent="0.2">
      <c r="A158" s="46" t="s">
        <v>172</v>
      </c>
      <c r="B158" s="46" t="s">
        <v>195</v>
      </c>
      <c r="C158" s="89">
        <v>400</v>
      </c>
      <c r="D158" s="46" t="s">
        <v>610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43">
        <v>0</v>
      </c>
      <c r="K158" s="15">
        <v>0</v>
      </c>
      <c r="L158" s="2">
        <v>0</v>
      </c>
      <c r="M158" s="2">
        <v>218</v>
      </c>
      <c r="N158" s="2">
        <v>0</v>
      </c>
      <c r="V158" s="16"/>
      <c r="W158" s="18">
        <f t="shared" si="21"/>
        <v>218</v>
      </c>
      <c r="X158" s="15">
        <v>0</v>
      </c>
      <c r="Y158" s="2">
        <v>0</v>
      </c>
      <c r="Z158" s="2">
        <v>0</v>
      </c>
      <c r="AA158" s="2">
        <v>0</v>
      </c>
      <c r="AI158" s="16"/>
      <c r="AJ158" s="18">
        <f t="shared" si="22"/>
        <v>0</v>
      </c>
      <c r="AK158" s="15">
        <v>0</v>
      </c>
      <c r="AL158" s="2">
        <v>0</v>
      </c>
      <c r="AM158" s="2">
        <v>204</v>
      </c>
      <c r="AN158" s="2">
        <v>0</v>
      </c>
      <c r="AV158" s="16"/>
      <c r="AW158" s="18">
        <f t="shared" si="23"/>
        <v>204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16">
        <v>0</v>
      </c>
      <c r="BJ158" s="18">
        <f t="shared" si="17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18">
        <f t="shared" si="18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18">
        <f t="shared" si="19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16">
        <v>0</v>
      </c>
      <c r="CW158" s="18">
        <f t="shared" si="20"/>
        <v>0</v>
      </c>
    </row>
    <row r="159" spans="1:101" ht="13.05" customHeight="1" x14ac:dyDescent="0.2">
      <c r="A159" s="46" t="s">
        <v>172</v>
      </c>
      <c r="B159" s="46" t="s">
        <v>195</v>
      </c>
      <c r="C159" s="89">
        <v>400</v>
      </c>
      <c r="D159" s="46" t="s">
        <v>610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43">
        <v>0</v>
      </c>
      <c r="K159" s="15">
        <v>0</v>
      </c>
      <c r="L159" s="2">
        <v>0</v>
      </c>
      <c r="M159" s="2">
        <v>103</v>
      </c>
      <c r="N159" s="2">
        <v>0</v>
      </c>
      <c r="V159" s="16"/>
      <c r="W159" s="18">
        <f t="shared" si="21"/>
        <v>103</v>
      </c>
      <c r="X159" s="15">
        <v>0</v>
      </c>
      <c r="Y159" s="2">
        <v>0</v>
      </c>
      <c r="Z159" s="2">
        <v>0</v>
      </c>
      <c r="AA159" s="2">
        <v>0</v>
      </c>
      <c r="AI159" s="16"/>
      <c r="AJ159" s="18">
        <f t="shared" si="22"/>
        <v>0</v>
      </c>
      <c r="AK159" s="15">
        <v>0</v>
      </c>
      <c r="AL159" s="2">
        <v>0</v>
      </c>
      <c r="AM159" s="2">
        <v>93</v>
      </c>
      <c r="AN159" s="2">
        <v>0</v>
      </c>
      <c r="AV159" s="16"/>
      <c r="AW159" s="18">
        <f t="shared" si="23"/>
        <v>93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16">
        <v>0</v>
      </c>
      <c r="BJ159" s="18">
        <f t="shared" si="17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18">
        <f t="shared" si="18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18">
        <f t="shared" si="19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16">
        <v>0</v>
      </c>
      <c r="CW159" s="18">
        <f t="shared" si="20"/>
        <v>0</v>
      </c>
    </row>
    <row r="160" spans="1:101" ht="13.05" customHeight="1" x14ac:dyDescent="0.2">
      <c r="A160" s="46" t="s">
        <v>172</v>
      </c>
      <c r="B160" s="46" t="s">
        <v>195</v>
      </c>
      <c r="C160" s="89">
        <v>400</v>
      </c>
      <c r="D160" s="46" t="s">
        <v>610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43">
        <v>0</v>
      </c>
      <c r="K160" s="15">
        <v>0</v>
      </c>
      <c r="L160" s="2">
        <v>0</v>
      </c>
      <c r="M160" s="2">
        <v>0</v>
      </c>
      <c r="N160" s="2">
        <v>50</v>
      </c>
      <c r="V160" s="16"/>
      <c r="W160" s="18">
        <f t="shared" si="21"/>
        <v>50</v>
      </c>
      <c r="X160" s="15">
        <v>0</v>
      </c>
      <c r="Y160" s="2">
        <v>0</v>
      </c>
      <c r="Z160" s="2">
        <v>0</v>
      </c>
      <c r="AA160" s="2">
        <v>0</v>
      </c>
      <c r="AI160" s="16"/>
      <c r="AJ160" s="18">
        <f t="shared" si="22"/>
        <v>0</v>
      </c>
      <c r="AK160" s="15">
        <v>0</v>
      </c>
      <c r="AL160" s="2">
        <v>0</v>
      </c>
      <c r="AM160" s="2">
        <v>0</v>
      </c>
      <c r="AN160" s="2">
        <v>46</v>
      </c>
      <c r="AV160" s="16"/>
      <c r="AW160" s="18">
        <f t="shared" si="23"/>
        <v>46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16">
        <v>0</v>
      </c>
      <c r="BJ160" s="18">
        <f t="shared" si="17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18">
        <f t="shared" si="18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18">
        <f t="shared" si="19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16">
        <v>0</v>
      </c>
      <c r="CW160" s="18">
        <f t="shared" si="20"/>
        <v>0</v>
      </c>
    </row>
    <row r="161" spans="1:101" ht="13.05" customHeight="1" x14ac:dyDescent="0.2">
      <c r="A161" s="46" t="s">
        <v>172</v>
      </c>
      <c r="B161" s="46" t="s">
        <v>173</v>
      </c>
      <c r="C161" s="89">
        <v>400</v>
      </c>
      <c r="D161" s="46" t="s">
        <v>610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43">
        <v>0</v>
      </c>
      <c r="K161" s="15">
        <v>0</v>
      </c>
      <c r="L161" s="2">
        <v>0</v>
      </c>
      <c r="M161" s="2">
        <v>0</v>
      </c>
      <c r="N161" s="2">
        <v>0</v>
      </c>
      <c r="V161" s="16"/>
      <c r="W161" s="18">
        <f t="shared" si="21"/>
        <v>0</v>
      </c>
      <c r="X161" s="15">
        <v>0</v>
      </c>
      <c r="Y161" s="2">
        <v>0</v>
      </c>
      <c r="Z161" s="2">
        <v>0</v>
      </c>
      <c r="AA161" s="2">
        <v>0</v>
      </c>
      <c r="AI161" s="16"/>
      <c r="AJ161" s="18">
        <f t="shared" si="22"/>
        <v>0</v>
      </c>
      <c r="AK161" s="15">
        <v>0</v>
      </c>
      <c r="AL161" s="2">
        <v>0</v>
      </c>
      <c r="AM161" s="2">
        <v>0</v>
      </c>
      <c r="AN161" s="2">
        <v>0</v>
      </c>
      <c r="AV161" s="16"/>
      <c r="AW161" s="18">
        <f t="shared" si="23"/>
        <v>0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16">
        <v>0</v>
      </c>
      <c r="BJ161" s="18">
        <f t="shared" si="17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18">
        <f t="shared" si="18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18">
        <f t="shared" si="19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16">
        <v>0</v>
      </c>
      <c r="CW161" s="18">
        <f t="shared" si="20"/>
        <v>0</v>
      </c>
    </row>
    <row r="162" spans="1:101" ht="13.05" customHeight="1" x14ac:dyDescent="0.2">
      <c r="A162" s="46" t="s">
        <v>172</v>
      </c>
      <c r="B162" s="46" t="s">
        <v>173</v>
      </c>
      <c r="C162" s="89">
        <v>400</v>
      </c>
      <c r="D162" s="46" t="s">
        <v>610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43">
        <v>0</v>
      </c>
      <c r="K162" s="15">
        <v>0</v>
      </c>
      <c r="L162" s="2">
        <v>0</v>
      </c>
      <c r="M162" s="2">
        <v>0</v>
      </c>
      <c r="N162" s="2">
        <v>88</v>
      </c>
      <c r="V162" s="16"/>
      <c r="W162" s="18">
        <f t="shared" si="21"/>
        <v>88</v>
      </c>
      <c r="X162" s="15">
        <v>0</v>
      </c>
      <c r="Y162" s="2">
        <v>0</v>
      </c>
      <c r="Z162" s="2">
        <v>0</v>
      </c>
      <c r="AA162" s="2">
        <v>0</v>
      </c>
      <c r="AI162" s="16"/>
      <c r="AJ162" s="18">
        <f t="shared" si="22"/>
        <v>0</v>
      </c>
      <c r="AK162" s="15">
        <v>0</v>
      </c>
      <c r="AL162" s="2">
        <v>0</v>
      </c>
      <c r="AM162" s="2">
        <v>0</v>
      </c>
      <c r="AN162" s="2">
        <v>83</v>
      </c>
      <c r="AV162" s="16"/>
      <c r="AW162" s="18">
        <f t="shared" si="23"/>
        <v>83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16">
        <v>0</v>
      </c>
      <c r="BJ162" s="18">
        <f t="shared" si="17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18">
        <f t="shared" si="18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18">
        <f t="shared" si="19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16">
        <v>0</v>
      </c>
      <c r="CW162" s="18">
        <f t="shared" si="20"/>
        <v>0</v>
      </c>
    </row>
    <row r="163" spans="1:101" ht="13.05" customHeight="1" x14ac:dyDescent="0.2">
      <c r="A163" s="46" t="s">
        <v>204</v>
      </c>
      <c r="B163" s="46" t="s">
        <v>205</v>
      </c>
      <c r="C163" s="89">
        <v>407</v>
      </c>
      <c r="D163" s="46" t="s">
        <v>612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43">
        <v>0</v>
      </c>
      <c r="K163" s="15">
        <v>0</v>
      </c>
      <c r="L163" s="2">
        <v>0</v>
      </c>
      <c r="M163" s="2">
        <v>14</v>
      </c>
      <c r="N163" s="2">
        <v>0</v>
      </c>
      <c r="V163" s="16"/>
      <c r="W163" s="18">
        <f t="shared" si="21"/>
        <v>14</v>
      </c>
      <c r="X163" s="15">
        <v>0</v>
      </c>
      <c r="Y163" s="2">
        <v>0</v>
      </c>
      <c r="Z163" s="2">
        <v>0</v>
      </c>
      <c r="AA163" s="2">
        <v>0</v>
      </c>
      <c r="AI163" s="16"/>
      <c r="AJ163" s="18">
        <f t="shared" si="22"/>
        <v>0</v>
      </c>
      <c r="AK163" s="15">
        <v>0</v>
      </c>
      <c r="AL163" s="2">
        <v>0</v>
      </c>
      <c r="AM163" s="2">
        <v>13</v>
      </c>
      <c r="AN163" s="2">
        <v>0</v>
      </c>
      <c r="AV163" s="16"/>
      <c r="AW163" s="18">
        <f t="shared" si="23"/>
        <v>13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16">
        <v>0</v>
      </c>
      <c r="BJ163" s="18">
        <f t="shared" si="17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18">
        <f t="shared" si="18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18">
        <f t="shared" si="19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16">
        <v>0</v>
      </c>
      <c r="CW163" s="18">
        <f t="shared" si="20"/>
        <v>0</v>
      </c>
    </row>
    <row r="164" spans="1:101" ht="13.05" customHeight="1" x14ac:dyDescent="0.2">
      <c r="A164" s="46" t="s">
        <v>204</v>
      </c>
      <c r="B164" s="46" t="s">
        <v>205</v>
      </c>
      <c r="C164" s="89">
        <v>407</v>
      </c>
      <c r="D164" s="46" t="s">
        <v>612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43">
        <v>0</v>
      </c>
      <c r="K164" s="15">
        <v>0</v>
      </c>
      <c r="L164" s="2">
        <v>0</v>
      </c>
      <c r="M164" s="2">
        <v>0</v>
      </c>
      <c r="N164" s="2">
        <v>0</v>
      </c>
      <c r="V164" s="16"/>
      <c r="W164" s="18">
        <f t="shared" si="21"/>
        <v>0</v>
      </c>
      <c r="X164" s="15">
        <v>0</v>
      </c>
      <c r="Y164" s="2">
        <v>0</v>
      </c>
      <c r="Z164" s="2">
        <v>0</v>
      </c>
      <c r="AA164" s="2">
        <v>0</v>
      </c>
      <c r="AI164" s="16"/>
      <c r="AJ164" s="18">
        <f t="shared" si="22"/>
        <v>0</v>
      </c>
      <c r="AK164" s="15">
        <v>0</v>
      </c>
      <c r="AL164" s="2">
        <v>0</v>
      </c>
      <c r="AM164" s="2">
        <v>0</v>
      </c>
      <c r="AN164" s="2">
        <v>0</v>
      </c>
      <c r="AV164" s="16"/>
      <c r="AW164" s="18">
        <f t="shared" si="23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16">
        <v>0</v>
      </c>
      <c r="BJ164" s="18">
        <f t="shared" si="17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18">
        <f t="shared" si="18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18">
        <f t="shared" si="19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16">
        <v>0</v>
      </c>
      <c r="CW164" s="18">
        <f t="shared" si="20"/>
        <v>0</v>
      </c>
    </row>
    <row r="165" spans="1:101" ht="13.05" customHeight="1" x14ac:dyDescent="0.2">
      <c r="A165" s="46" t="s">
        <v>204</v>
      </c>
      <c r="B165" s="46" t="s">
        <v>205</v>
      </c>
      <c r="C165" s="89">
        <v>407</v>
      </c>
      <c r="D165" s="46" t="s">
        <v>612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43">
        <v>0</v>
      </c>
      <c r="K165" s="15">
        <v>0</v>
      </c>
      <c r="L165" s="2">
        <v>0</v>
      </c>
      <c r="M165" s="2">
        <v>0</v>
      </c>
      <c r="N165" s="2">
        <v>0</v>
      </c>
      <c r="V165" s="16"/>
      <c r="W165" s="18">
        <f t="shared" si="21"/>
        <v>0</v>
      </c>
      <c r="X165" s="15">
        <v>0</v>
      </c>
      <c r="Y165" s="2">
        <v>0</v>
      </c>
      <c r="Z165" s="2">
        <v>0</v>
      </c>
      <c r="AA165" s="2">
        <v>0</v>
      </c>
      <c r="AI165" s="16"/>
      <c r="AJ165" s="18">
        <f t="shared" si="22"/>
        <v>0</v>
      </c>
      <c r="AK165" s="15">
        <v>0</v>
      </c>
      <c r="AL165" s="2">
        <v>0</v>
      </c>
      <c r="AM165" s="2">
        <v>0</v>
      </c>
      <c r="AN165" s="2">
        <v>0</v>
      </c>
      <c r="AV165" s="16"/>
      <c r="AW165" s="18">
        <f t="shared" si="23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16">
        <v>0</v>
      </c>
      <c r="BJ165" s="18">
        <f t="shared" si="17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18">
        <f t="shared" si="18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18">
        <f t="shared" si="19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16">
        <v>0</v>
      </c>
      <c r="CW165" s="18">
        <f t="shared" si="20"/>
        <v>0</v>
      </c>
    </row>
    <row r="166" spans="1:101" ht="13.05" customHeight="1" x14ac:dyDescent="0.2">
      <c r="A166" s="46" t="s">
        <v>204</v>
      </c>
      <c r="B166" s="46" t="s">
        <v>205</v>
      </c>
      <c r="C166" s="89">
        <v>407</v>
      </c>
      <c r="D166" s="46" t="s">
        <v>612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43">
        <v>0</v>
      </c>
      <c r="K166" s="15">
        <v>0</v>
      </c>
      <c r="L166" s="2">
        <v>15</v>
      </c>
      <c r="M166" s="2">
        <v>0</v>
      </c>
      <c r="N166" s="2">
        <v>0</v>
      </c>
      <c r="V166" s="16"/>
      <c r="W166" s="18">
        <f t="shared" si="21"/>
        <v>15</v>
      </c>
      <c r="X166" s="15">
        <v>0</v>
      </c>
      <c r="Y166" s="2">
        <v>0</v>
      </c>
      <c r="Z166" s="2">
        <v>0</v>
      </c>
      <c r="AA166" s="2">
        <v>0</v>
      </c>
      <c r="AI166" s="16"/>
      <c r="AJ166" s="18">
        <f t="shared" si="22"/>
        <v>0</v>
      </c>
      <c r="AK166" s="15">
        <v>0</v>
      </c>
      <c r="AL166" s="2">
        <v>15</v>
      </c>
      <c r="AM166" s="2">
        <v>0</v>
      </c>
      <c r="AN166" s="2">
        <v>0</v>
      </c>
      <c r="AV166" s="16"/>
      <c r="AW166" s="18">
        <f t="shared" si="23"/>
        <v>15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16">
        <v>0</v>
      </c>
      <c r="BJ166" s="18">
        <f t="shared" si="17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18">
        <f t="shared" si="18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18">
        <f t="shared" si="19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16">
        <v>0</v>
      </c>
      <c r="CW166" s="18">
        <f t="shared" si="20"/>
        <v>0</v>
      </c>
    </row>
    <row r="167" spans="1:101" ht="13.05" customHeight="1" x14ac:dyDescent="0.2">
      <c r="A167" s="46" t="s">
        <v>204</v>
      </c>
      <c r="B167" s="46" t="s">
        <v>205</v>
      </c>
      <c r="C167" s="89">
        <v>407</v>
      </c>
      <c r="D167" s="46" t="s">
        <v>612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43">
        <v>0</v>
      </c>
      <c r="K167" s="15">
        <v>0</v>
      </c>
      <c r="L167" s="2">
        <v>0</v>
      </c>
      <c r="M167" s="2">
        <v>0</v>
      </c>
      <c r="N167" s="2">
        <v>0</v>
      </c>
      <c r="V167" s="16"/>
      <c r="W167" s="18">
        <f t="shared" si="21"/>
        <v>0</v>
      </c>
      <c r="X167" s="15">
        <v>0</v>
      </c>
      <c r="Y167" s="2">
        <v>0</v>
      </c>
      <c r="Z167" s="2">
        <v>0</v>
      </c>
      <c r="AA167" s="2">
        <v>0</v>
      </c>
      <c r="AI167" s="16"/>
      <c r="AJ167" s="18">
        <f t="shared" si="22"/>
        <v>0</v>
      </c>
      <c r="AK167" s="15">
        <v>0</v>
      </c>
      <c r="AL167" s="2">
        <v>0</v>
      </c>
      <c r="AM167" s="2">
        <v>0</v>
      </c>
      <c r="AN167" s="2">
        <v>0</v>
      </c>
      <c r="AV167" s="16"/>
      <c r="AW167" s="18">
        <f t="shared" si="23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16">
        <v>0</v>
      </c>
      <c r="BJ167" s="18">
        <f t="shared" si="17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18">
        <f t="shared" si="18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18">
        <f t="shared" si="19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16">
        <v>0</v>
      </c>
      <c r="CW167" s="18">
        <f t="shared" si="20"/>
        <v>0</v>
      </c>
    </row>
    <row r="168" spans="1:101" ht="13.05" customHeight="1" x14ac:dyDescent="0.2">
      <c r="A168" s="46" t="s">
        <v>204</v>
      </c>
      <c r="B168" s="46" t="s">
        <v>205</v>
      </c>
      <c r="C168" s="89">
        <v>407</v>
      </c>
      <c r="D168" s="46" t="s">
        <v>612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43">
        <v>0</v>
      </c>
      <c r="K168" s="15">
        <v>0</v>
      </c>
      <c r="L168" s="2">
        <v>0</v>
      </c>
      <c r="M168" s="2">
        <v>0</v>
      </c>
      <c r="N168" s="2">
        <v>0</v>
      </c>
      <c r="V168" s="16"/>
      <c r="W168" s="18">
        <f t="shared" si="21"/>
        <v>0</v>
      </c>
      <c r="X168" s="15">
        <v>0</v>
      </c>
      <c r="Y168" s="2">
        <v>0</v>
      </c>
      <c r="Z168" s="2">
        <v>0</v>
      </c>
      <c r="AA168" s="2">
        <v>0</v>
      </c>
      <c r="AI168" s="16"/>
      <c r="AJ168" s="18">
        <f t="shared" si="22"/>
        <v>0</v>
      </c>
      <c r="AK168" s="15">
        <v>0</v>
      </c>
      <c r="AL168" s="2">
        <v>0</v>
      </c>
      <c r="AM168" s="2">
        <v>0</v>
      </c>
      <c r="AN168" s="2">
        <v>0</v>
      </c>
      <c r="AV168" s="16"/>
      <c r="AW168" s="18">
        <f t="shared" si="23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16">
        <v>0</v>
      </c>
      <c r="BJ168" s="18">
        <f t="shared" si="17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18">
        <f t="shared" si="18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18">
        <f t="shared" si="19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16">
        <v>0</v>
      </c>
      <c r="CW168" s="18">
        <f t="shared" si="20"/>
        <v>0</v>
      </c>
    </row>
    <row r="169" spans="1:101" ht="13.05" customHeight="1" x14ac:dyDescent="0.2">
      <c r="A169" s="46" t="s">
        <v>204</v>
      </c>
      <c r="B169" s="46" t="s">
        <v>205</v>
      </c>
      <c r="C169" s="89">
        <v>407</v>
      </c>
      <c r="D169" s="46" t="s">
        <v>612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43">
        <v>0</v>
      </c>
      <c r="K169" s="15">
        <v>0</v>
      </c>
      <c r="L169" s="2">
        <v>0</v>
      </c>
      <c r="M169" s="2">
        <v>0</v>
      </c>
      <c r="N169" s="2">
        <v>0</v>
      </c>
      <c r="V169" s="16"/>
      <c r="W169" s="18">
        <f t="shared" si="21"/>
        <v>0</v>
      </c>
      <c r="X169" s="15">
        <v>0</v>
      </c>
      <c r="Y169" s="2">
        <v>0</v>
      </c>
      <c r="Z169" s="2">
        <v>0</v>
      </c>
      <c r="AA169" s="2">
        <v>0</v>
      </c>
      <c r="AI169" s="16"/>
      <c r="AJ169" s="18">
        <f t="shared" si="22"/>
        <v>0</v>
      </c>
      <c r="AK169" s="15">
        <v>0</v>
      </c>
      <c r="AL169" s="2">
        <v>0</v>
      </c>
      <c r="AM169" s="2">
        <v>0</v>
      </c>
      <c r="AN169" s="2">
        <v>0</v>
      </c>
      <c r="AV169" s="16"/>
      <c r="AW169" s="18">
        <f t="shared" si="23"/>
        <v>0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16">
        <v>0</v>
      </c>
      <c r="BJ169" s="18">
        <f t="shared" si="17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18">
        <f t="shared" si="18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18">
        <f t="shared" si="19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16">
        <v>0</v>
      </c>
      <c r="CW169" s="18">
        <f t="shared" si="20"/>
        <v>0</v>
      </c>
    </row>
    <row r="170" spans="1:101" ht="13.05" customHeight="1" x14ac:dyDescent="0.2">
      <c r="A170" s="46" t="s">
        <v>204</v>
      </c>
      <c r="B170" s="46" t="s">
        <v>205</v>
      </c>
      <c r="C170" s="89">
        <v>407</v>
      </c>
      <c r="D170" s="46" t="s">
        <v>612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43">
        <v>0</v>
      </c>
      <c r="K170" s="15">
        <v>0</v>
      </c>
      <c r="L170" s="2">
        <v>0</v>
      </c>
      <c r="M170" s="2">
        <v>0</v>
      </c>
      <c r="N170" s="2">
        <v>0</v>
      </c>
      <c r="V170" s="16"/>
      <c r="W170" s="18">
        <f t="shared" si="21"/>
        <v>0</v>
      </c>
      <c r="X170" s="15">
        <v>0</v>
      </c>
      <c r="Y170" s="2">
        <v>0</v>
      </c>
      <c r="Z170" s="2">
        <v>0</v>
      </c>
      <c r="AA170" s="2">
        <v>0</v>
      </c>
      <c r="AI170" s="16"/>
      <c r="AJ170" s="18">
        <f t="shared" si="22"/>
        <v>0</v>
      </c>
      <c r="AK170" s="15">
        <v>0</v>
      </c>
      <c r="AL170" s="2">
        <v>0</v>
      </c>
      <c r="AM170" s="2">
        <v>0</v>
      </c>
      <c r="AN170" s="2">
        <v>0</v>
      </c>
      <c r="AV170" s="16"/>
      <c r="AW170" s="18">
        <f t="shared" si="23"/>
        <v>0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16">
        <v>0</v>
      </c>
      <c r="BJ170" s="18">
        <f t="shared" si="17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18">
        <f t="shared" si="18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0</v>
      </c>
      <c r="CJ170" s="18">
        <f t="shared" si="19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16">
        <v>0</v>
      </c>
      <c r="CW170" s="18">
        <f t="shared" si="20"/>
        <v>0</v>
      </c>
    </row>
    <row r="171" spans="1:101" ht="13.05" customHeight="1" x14ac:dyDescent="0.2">
      <c r="A171" s="46" t="s">
        <v>204</v>
      </c>
      <c r="B171" s="46" t="s">
        <v>205</v>
      </c>
      <c r="C171" s="89">
        <v>407</v>
      </c>
      <c r="D171" s="46" t="s">
        <v>612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43">
        <v>0</v>
      </c>
      <c r="K171" s="15">
        <v>0</v>
      </c>
      <c r="L171" s="2">
        <v>0</v>
      </c>
      <c r="M171" s="2">
        <v>0</v>
      </c>
      <c r="N171" s="2">
        <v>0</v>
      </c>
      <c r="V171" s="16"/>
      <c r="W171" s="18">
        <f t="shared" si="21"/>
        <v>0</v>
      </c>
      <c r="X171" s="15">
        <v>0</v>
      </c>
      <c r="Y171" s="2">
        <v>0</v>
      </c>
      <c r="Z171" s="2">
        <v>0</v>
      </c>
      <c r="AA171" s="2">
        <v>0</v>
      </c>
      <c r="AI171" s="16"/>
      <c r="AJ171" s="18">
        <f t="shared" si="22"/>
        <v>0</v>
      </c>
      <c r="AK171" s="15">
        <v>0</v>
      </c>
      <c r="AL171" s="2">
        <v>0</v>
      </c>
      <c r="AM171" s="2">
        <v>0</v>
      </c>
      <c r="AN171" s="2">
        <v>0</v>
      </c>
      <c r="AV171" s="16"/>
      <c r="AW171" s="18">
        <f t="shared" si="23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16">
        <v>0</v>
      </c>
      <c r="BJ171" s="18">
        <f t="shared" si="17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18">
        <f t="shared" si="18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18">
        <f t="shared" si="19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16">
        <v>0</v>
      </c>
      <c r="CW171" s="18">
        <f t="shared" si="20"/>
        <v>0</v>
      </c>
    </row>
    <row r="172" spans="1:101" ht="13.05" customHeight="1" x14ac:dyDescent="0.2">
      <c r="A172" s="46" t="s">
        <v>204</v>
      </c>
      <c r="B172" s="46" t="s">
        <v>205</v>
      </c>
      <c r="C172" s="89">
        <v>407</v>
      </c>
      <c r="D172" s="46" t="s">
        <v>612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43">
        <v>0</v>
      </c>
      <c r="K172" s="15">
        <v>0</v>
      </c>
      <c r="L172" s="2">
        <v>104</v>
      </c>
      <c r="M172" s="2">
        <v>0</v>
      </c>
      <c r="N172" s="2">
        <v>0</v>
      </c>
      <c r="V172" s="16"/>
      <c r="W172" s="18">
        <f t="shared" si="21"/>
        <v>104</v>
      </c>
      <c r="X172" s="15">
        <v>0</v>
      </c>
      <c r="Y172" s="2">
        <v>0</v>
      </c>
      <c r="Z172" s="2">
        <v>0</v>
      </c>
      <c r="AA172" s="2">
        <v>0</v>
      </c>
      <c r="AI172" s="16"/>
      <c r="AJ172" s="18">
        <f t="shared" si="22"/>
        <v>0</v>
      </c>
      <c r="AK172" s="15">
        <v>0</v>
      </c>
      <c r="AL172" s="2">
        <v>101</v>
      </c>
      <c r="AM172" s="2">
        <v>0</v>
      </c>
      <c r="AN172" s="2">
        <v>0</v>
      </c>
      <c r="AV172" s="16"/>
      <c r="AW172" s="18">
        <f t="shared" si="23"/>
        <v>101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16">
        <v>0</v>
      </c>
      <c r="BJ172" s="18">
        <f t="shared" si="17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18">
        <f t="shared" si="18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18">
        <f t="shared" si="19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16">
        <v>0</v>
      </c>
      <c r="CW172" s="18">
        <f t="shared" si="20"/>
        <v>0</v>
      </c>
    </row>
    <row r="173" spans="1:101" ht="13.05" customHeight="1" x14ac:dyDescent="0.2">
      <c r="A173" s="46" t="s">
        <v>204</v>
      </c>
      <c r="B173" s="46" t="s">
        <v>205</v>
      </c>
      <c r="C173" s="89">
        <v>407</v>
      </c>
      <c r="D173" s="46" t="s">
        <v>612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43">
        <v>0</v>
      </c>
      <c r="K173" s="15">
        <v>0</v>
      </c>
      <c r="L173" s="2">
        <v>0</v>
      </c>
      <c r="M173" s="2">
        <v>0</v>
      </c>
      <c r="N173" s="2">
        <v>0</v>
      </c>
      <c r="V173" s="16"/>
      <c r="W173" s="18">
        <f t="shared" si="21"/>
        <v>0</v>
      </c>
      <c r="X173" s="15">
        <v>0</v>
      </c>
      <c r="Y173" s="2">
        <v>0</v>
      </c>
      <c r="Z173" s="2">
        <v>0</v>
      </c>
      <c r="AA173" s="2">
        <v>0</v>
      </c>
      <c r="AI173" s="16"/>
      <c r="AJ173" s="18">
        <f t="shared" si="22"/>
        <v>0</v>
      </c>
      <c r="AK173" s="15">
        <v>0</v>
      </c>
      <c r="AL173" s="2">
        <v>0</v>
      </c>
      <c r="AM173" s="2">
        <v>0</v>
      </c>
      <c r="AN173" s="2">
        <v>0</v>
      </c>
      <c r="AV173" s="16"/>
      <c r="AW173" s="18">
        <f t="shared" si="23"/>
        <v>0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16">
        <v>0</v>
      </c>
      <c r="BJ173" s="18">
        <f t="shared" si="17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18">
        <f t="shared" si="18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18">
        <f t="shared" si="19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16">
        <v>0</v>
      </c>
      <c r="CW173" s="18">
        <f t="shared" si="20"/>
        <v>0</v>
      </c>
    </row>
    <row r="174" spans="1:101" ht="13.05" customHeight="1" x14ac:dyDescent="0.2">
      <c r="A174" s="46" t="s">
        <v>204</v>
      </c>
      <c r="B174" s="46" t="s">
        <v>205</v>
      </c>
      <c r="C174" s="89">
        <v>407</v>
      </c>
      <c r="D174" s="46" t="s">
        <v>612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43">
        <v>0</v>
      </c>
      <c r="K174" s="15">
        <v>0</v>
      </c>
      <c r="L174" s="2">
        <v>0</v>
      </c>
      <c r="M174" s="2">
        <v>0</v>
      </c>
      <c r="N174" s="2">
        <v>0</v>
      </c>
      <c r="V174" s="16"/>
      <c r="W174" s="18">
        <f t="shared" si="21"/>
        <v>0</v>
      </c>
      <c r="X174" s="15">
        <v>0</v>
      </c>
      <c r="Y174" s="2">
        <v>0</v>
      </c>
      <c r="Z174" s="2">
        <v>0</v>
      </c>
      <c r="AA174" s="2">
        <v>0</v>
      </c>
      <c r="AI174" s="16"/>
      <c r="AJ174" s="18">
        <f t="shared" si="22"/>
        <v>0</v>
      </c>
      <c r="AK174" s="15">
        <v>0</v>
      </c>
      <c r="AL174" s="2">
        <v>0</v>
      </c>
      <c r="AM174" s="2">
        <v>0</v>
      </c>
      <c r="AN174" s="2">
        <v>0</v>
      </c>
      <c r="AV174" s="16"/>
      <c r="AW174" s="18">
        <f t="shared" si="23"/>
        <v>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16">
        <v>0</v>
      </c>
      <c r="BJ174" s="18">
        <f t="shared" si="17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18">
        <f t="shared" si="18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18">
        <f t="shared" si="19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16">
        <v>0</v>
      </c>
      <c r="CW174" s="18">
        <f t="shared" si="20"/>
        <v>0</v>
      </c>
    </row>
    <row r="175" spans="1:101" ht="13.05" customHeight="1" x14ac:dyDescent="0.2">
      <c r="A175" s="46" t="s">
        <v>204</v>
      </c>
      <c r="B175" s="46" t="s">
        <v>217</v>
      </c>
      <c r="C175" s="89">
        <v>407</v>
      </c>
      <c r="D175" s="46" t="s">
        <v>612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43">
        <v>0</v>
      </c>
      <c r="K175" s="15">
        <v>0</v>
      </c>
      <c r="L175" s="2">
        <v>0</v>
      </c>
      <c r="M175" s="2">
        <v>0</v>
      </c>
      <c r="N175" s="2">
        <v>0</v>
      </c>
      <c r="V175" s="16"/>
      <c r="W175" s="18">
        <f t="shared" si="21"/>
        <v>0</v>
      </c>
      <c r="X175" s="15">
        <v>0</v>
      </c>
      <c r="Y175" s="2">
        <v>0</v>
      </c>
      <c r="Z175" s="2">
        <v>0</v>
      </c>
      <c r="AA175" s="2">
        <v>0</v>
      </c>
      <c r="AI175" s="16"/>
      <c r="AJ175" s="18">
        <f t="shared" si="22"/>
        <v>0</v>
      </c>
      <c r="AK175" s="15">
        <v>0</v>
      </c>
      <c r="AL175" s="2">
        <v>0</v>
      </c>
      <c r="AM175" s="2">
        <v>0</v>
      </c>
      <c r="AN175" s="2">
        <v>0</v>
      </c>
      <c r="AV175" s="16"/>
      <c r="AW175" s="18">
        <f t="shared" si="23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16">
        <v>0</v>
      </c>
      <c r="BJ175" s="18">
        <f t="shared" si="17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U175" s="2">
        <v>0</v>
      </c>
      <c r="BV175" s="2">
        <v>0</v>
      </c>
      <c r="BW175" s="18">
        <f t="shared" si="18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18">
        <f t="shared" si="19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16">
        <v>0</v>
      </c>
      <c r="CW175" s="18">
        <f t="shared" si="20"/>
        <v>0</v>
      </c>
    </row>
    <row r="176" spans="1:101" ht="13.05" customHeight="1" x14ac:dyDescent="0.2">
      <c r="A176" s="46" t="s">
        <v>204</v>
      </c>
      <c r="B176" s="46" t="s">
        <v>217</v>
      </c>
      <c r="C176" s="89">
        <v>407</v>
      </c>
      <c r="D176" s="46" t="s">
        <v>612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43">
        <v>0</v>
      </c>
      <c r="K176" s="15">
        <v>0</v>
      </c>
      <c r="L176" s="2">
        <v>0</v>
      </c>
      <c r="M176" s="2">
        <v>0</v>
      </c>
      <c r="N176" s="2">
        <v>0</v>
      </c>
      <c r="V176" s="16"/>
      <c r="W176" s="18">
        <f t="shared" si="21"/>
        <v>0</v>
      </c>
      <c r="X176" s="15">
        <v>0</v>
      </c>
      <c r="Y176" s="2">
        <v>0</v>
      </c>
      <c r="Z176" s="2">
        <v>0</v>
      </c>
      <c r="AA176" s="2">
        <v>0</v>
      </c>
      <c r="AI176" s="16"/>
      <c r="AJ176" s="18">
        <f t="shared" si="22"/>
        <v>0</v>
      </c>
      <c r="AK176" s="15">
        <v>0</v>
      </c>
      <c r="AL176" s="2">
        <v>0</v>
      </c>
      <c r="AM176" s="2">
        <v>0</v>
      </c>
      <c r="AN176" s="2">
        <v>0</v>
      </c>
      <c r="AV176" s="16"/>
      <c r="AW176" s="18">
        <f t="shared" si="23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16">
        <v>0</v>
      </c>
      <c r="BJ176" s="18">
        <f t="shared" si="17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18">
        <f t="shared" si="18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18">
        <f t="shared" si="19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16">
        <v>0</v>
      </c>
      <c r="CW176" s="18">
        <f t="shared" si="20"/>
        <v>0</v>
      </c>
    </row>
    <row r="177" spans="1:101" ht="13.05" customHeight="1" x14ac:dyDescent="0.2">
      <c r="A177" s="46" t="s">
        <v>204</v>
      </c>
      <c r="B177" s="46" t="s">
        <v>217</v>
      </c>
      <c r="C177" s="89">
        <v>407</v>
      </c>
      <c r="D177" s="46" t="s">
        <v>612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43">
        <v>0</v>
      </c>
      <c r="K177" s="15">
        <v>0</v>
      </c>
      <c r="L177" s="2">
        <v>0</v>
      </c>
      <c r="M177" s="2">
        <v>0</v>
      </c>
      <c r="N177" s="2">
        <v>0</v>
      </c>
      <c r="V177" s="16"/>
      <c r="W177" s="18">
        <f t="shared" si="21"/>
        <v>0</v>
      </c>
      <c r="X177" s="15">
        <v>0</v>
      </c>
      <c r="Y177" s="2">
        <v>0</v>
      </c>
      <c r="Z177" s="2">
        <v>0</v>
      </c>
      <c r="AA177" s="2">
        <v>0</v>
      </c>
      <c r="AI177" s="16"/>
      <c r="AJ177" s="18">
        <f t="shared" si="22"/>
        <v>0</v>
      </c>
      <c r="AK177" s="15">
        <v>0</v>
      </c>
      <c r="AL177" s="2">
        <v>0</v>
      </c>
      <c r="AM177" s="2">
        <v>0</v>
      </c>
      <c r="AN177" s="2">
        <v>0</v>
      </c>
      <c r="AV177" s="16"/>
      <c r="AW177" s="18">
        <f t="shared" si="23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16">
        <v>0</v>
      </c>
      <c r="BJ177" s="18">
        <f t="shared" si="17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18">
        <f t="shared" si="18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18">
        <f t="shared" si="19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16">
        <v>0</v>
      </c>
      <c r="CW177" s="18">
        <f t="shared" si="20"/>
        <v>0</v>
      </c>
    </row>
    <row r="178" spans="1:101" ht="13.05" customHeight="1" x14ac:dyDescent="0.2">
      <c r="A178" s="46" t="s">
        <v>204</v>
      </c>
      <c r="B178" s="46" t="s">
        <v>217</v>
      </c>
      <c r="C178" s="89">
        <v>407</v>
      </c>
      <c r="D178" s="46" t="s">
        <v>612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43">
        <v>0</v>
      </c>
      <c r="K178" s="15">
        <v>0</v>
      </c>
      <c r="L178" s="2">
        <v>0</v>
      </c>
      <c r="M178" s="2">
        <v>0</v>
      </c>
      <c r="N178" s="2">
        <v>0</v>
      </c>
      <c r="V178" s="16"/>
      <c r="W178" s="18">
        <f t="shared" si="21"/>
        <v>0</v>
      </c>
      <c r="X178" s="15">
        <v>0</v>
      </c>
      <c r="Y178" s="2">
        <v>0</v>
      </c>
      <c r="Z178" s="2">
        <v>0</v>
      </c>
      <c r="AA178" s="2">
        <v>0</v>
      </c>
      <c r="AI178" s="16"/>
      <c r="AJ178" s="18">
        <f t="shared" si="22"/>
        <v>0</v>
      </c>
      <c r="AK178" s="15">
        <v>0</v>
      </c>
      <c r="AL178" s="2">
        <v>0</v>
      </c>
      <c r="AM178" s="2">
        <v>0</v>
      </c>
      <c r="AN178" s="2">
        <v>0</v>
      </c>
      <c r="AV178" s="16"/>
      <c r="AW178" s="18">
        <f t="shared" si="23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16">
        <v>0</v>
      </c>
      <c r="BJ178" s="18">
        <f t="shared" si="17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2">
        <v>0</v>
      </c>
      <c r="BV178" s="2">
        <v>0</v>
      </c>
      <c r="BW178" s="18">
        <f t="shared" si="18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18">
        <f t="shared" si="19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16">
        <v>0</v>
      </c>
      <c r="CW178" s="18">
        <f t="shared" si="20"/>
        <v>0</v>
      </c>
    </row>
    <row r="179" spans="1:101" ht="13.05" customHeight="1" x14ac:dyDescent="0.2">
      <c r="A179" s="46" t="s">
        <v>204</v>
      </c>
      <c r="B179" s="46" t="s">
        <v>217</v>
      </c>
      <c r="C179" s="89">
        <v>407</v>
      </c>
      <c r="D179" s="46" t="s">
        <v>612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43">
        <v>0</v>
      </c>
      <c r="K179" s="15">
        <v>0</v>
      </c>
      <c r="L179" s="2">
        <v>0</v>
      </c>
      <c r="M179" s="2">
        <v>0</v>
      </c>
      <c r="N179" s="2">
        <v>0</v>
      </c>
      <c r="V179" s="16"/>
      <c r="W179" s="18">
        <f t="shared" si="21"/>
        <v>0</v>
      </c>
      <c r="X179" s="15">
        <v>0</v>
      </c>
      <c r="Y179" s="2">
        <v>0</v>
      </c>
      <c r="Z179" s="2">
        <v>0</v>
      </c>
      <c r="AA179" s="2">
        <v>0</v>
      </c>
      <c r="AI179" s="16"/>
      <c r="AJ179" s="18">
        <f t="shared" si="22"/>
        <v>0</v>
      </c>
      <c r="AK179" s="15">
        <v>0</v>
      </c>
      <c r="AL179" s="2">
        <v>0</v>
      </c>
      <c r="AM179" s="2">
        <v>0</v>
      </c>
      <c r="AN179" s="2">
        <v>0</v>
      </c>
      <c r="AV179" s="16"/>
      <c r="AW179" s="18">
        <f t="shared" si="23"/>
        <v>0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16">
        <v>0</v>
      </c>
      <c r="BJ179" s="18">
        <f t="shared" si="17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18">
        <f t="shared" si="18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18">
        <f t="shared" si="19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16">
        <v>0</v>
      </c>
      <c r="CW179" s="18">
        <f t="shared" si="20"/>
        <v>0</v>
      </c>
    </row>
    <row r="180" spans="1:101" ht="13.05" customHeight="1" x14ac:dyDescent="0.2">
      <c r="A180" s="46" t="s">
        <v>204</v>
      </c>
      <c r="B180" s="46" t="s">
        <v>205</v>
      </c>
      <c r="C180" s="89">
        <v>407</v>
      </c>
      <c r="D180" s="46" t="s">
        <v>612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43">
        <v>0</v>
      </c>
      <c r="K180" s="15">
        <v>0</v>
      </c>
      <c r="L180" s="2">
        <v>0</v>
      </c>
      <c r="M180" s="2">
        <v>0</v>
      </c>
      <c r="N180" s="2">
        <v>0</v>
      </c>
      <c r="V180" s="16"/>
      <c r="W180" s="18">
        <f t="shared" si="21"/>
        <v>0</v>
      </c>
      <c r="X180" s="15">
        <v>0</v>
      </c>
      <c r="Y180" s="2">
        <v>0</v>
      </c>
      <c r="Z180" s="2">
        <v>0</v>
      </c>
      <c r="AA180" s="2">
        <v>0</v>
      </c>
      <c r="AI180" s="16"/>
      <c r="AJ180" s="18">
        <f t="shared" si="22"/>
        <v>0</v>
      </c>
      <c r="AK180" s="15">
        <v>0</v>
      </c>
      <c r="AL180" s="2">
        <v>0</v>
      </c>
      <c r="AM180" s="2">
        <v>0</v>
      </c>
      <c r="AN180" s="2">
        <v>0</v>
      </c>
      <c r="AV180" s="16"/>
      <c r="AW180" s="18">
        <f t="shared" si="23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16">
        <v>0</v>
      </c>
      <c r="BJ180" s="18">
        <f t="shared" si="17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18">
        <f t="shared" si="18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18">
        <f t="shared" si="19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16">
        <v>0</v>
      </c>
      <c r="CW180" s="18">
        <f t="shared" si="20"/>
        <v>0</v>
      </c>
    </row>
    <row r="181" spans="1:101" ht="13.05" customHeight="1" x14ac:dyDescent="0.2">
      <c r="A181" s="46" t="s">
        <v>204</v>
      </c>
      <c r="B181" s="46" t="s">
        <v>217</v>
      </c>
      <c r="C181" s="89">
        <v>407</v>
      </c>
      <c r="D181" s="46" t="s">
        <v>612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43">
        <v>0</v>
      </c>
      <c r="K181" s="15">
        <v>0</v>
      </c>
      <c r="L181" s="2">
        <v>0</v>
      </c>
      <c r="M181" s="2">
        <v>0</v>
      </c>
      <c r="N181" s="2">
        <v>0</v>
      </c>
      <c r="V181" s="16"/>
      <c r="W181" s="18">
        <f t="shared" si="21"/>
        <v>0</v>
      </c>
      <c r="X181" s="15">
        <v>0</v>
      </c>
      <c r="Y181" s="2">
        <v>0</v>
      </c>
      <c r="Z181" s="2">
        <v>0</v>
      </c>
      <c r="AA181" s="2">
        <v>0</v>
      </c>
      <c r="AI181" s="16"/>
      <c r="AJ181" s="18">
        <f t="shared" si="22"/>
        <v>0</v>
      </c>
      <c r="AK181" s="15">
        <v>0</v>
      </c>
      <c r="AL181" s="2">
        <v>0</v>
      </c>
      <c r="AM181" s="2">
        <v>0</v>
      </c>
      <c r="AN181" s="2">
        <v>0</v>
      </c>
      <c r="AV181" s="16"/>
      <c r="AW181" s="18">
        <f t="shared" si="23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16">
        <v>0</v>
      </c>
      <c r="BJ181" s="18">
        <f t="shared" si="17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18">
        <f t="shared" si="18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18">
        <f t="shared" si="19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16">
        <v>0</v>
      </c>
      <c r="CW181" s="18">
        <f t="shared" si="20"/>
        <v>0</v>
      </c>
    </row>
    <row r="182" spans="1:101" ht="13.05" customHeight="1" x14ac:dyDescent="0.2">
      <c r="A182" s="46" t="s">
        <v>204</v>
      </c>
      <c r="B182" s="46" t="s">
        <v>226</v>
      </c>
      <c r="C182" s="89">
        <v>407</v>
      </c>
      <c r="D182" s="46" t="s">
        <v>612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43">
        <v>0</v>
      </c>
      <c r="K182" s="15">
        <v>0</v>
      </c>
      <c r="L182" s="2">
        <v>0</v>
      </c>
      <c r="M182" s="2">
        <v>0</v>
      </c>
      <c r="N182" s="2">
        <v>0</v>
      </c>
      <c r="V182" s="16"/>
      <c r="W182" s="18">
        <f t="shared" si="21"/>
        <v>0</v>
      </c>
      <c r="X182" s="15">
        <v>0</v>
      </c>
      <c r="Y182" s="2">
        <v>0</v>
      </c>
      <c r="Z182" s="2">
        <v>0</v>
      </c>
      <c r="AA182" s="2">
        <v>0</v>
      </c>
      <c r="AI182" s="16"/>
      <c r="AJ182" s="18">
        <f t="shared" si="22"/>
        <v>0</v>
      </c>
      <c r="AK182" s="15">
        <v>0</v>
      </c>
      <c r="AL182" s="2">
        <v>0</v>
      </c>
      <c r="AM182" s="2">
        <v>0</v>
      </c>
      <c r="AN182" s="2">
        <v>0</v>
      </c>
      <c r="AV182" s="16"/>
      <c r="AW182" s="18">
        <f t="shared" si="23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16">
        <v>0</v>
      </c>
      <c r="BJ182" s="18">
        <f t="shared" si="17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18">
        <f t="shared" si="18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18">
        <f t="shared" si="19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16">
        <v>0</v>
      </c>
      <c r="CW182" s="18">
        <f t="shared" si="20"/>
        <v>0</v>
      </c>
    </row>
    <row r="183" spans="1:101" ht="13.05" customHeight="1" x14ac:dyDescent="0.2">
      <c r="A183" s="46" t="s">
        <v>204</v>
      </c>
      <c r="B183" s="46" t="s">
        <v>226</v>
      </c>
      <c r="C183" s="89">
        <v>407</v>
      </c>
      <c r="D183" s="46" t="s">
        <v>612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43">
        <v>0</v>
      </c>
      <c r="K183" s="15">
        <v>0</v>
      </c>
      <c r="L183" s="2">
        <v>0</v>
      </c>
      <c r="M183" s="2">
        <v>0</v>
      </c>
      <c r="N183" s="2">
        <v>0</v>
      </c>
      <c r="V183" s="16"/>
      <c r="W183" s="18">
        <f t="shared" si="21"/>
        <v>0</v>
      </c>
      <c r="X183" s="15">
        <v>0</v>
      </c>
      <c r="Y183" s="2">
        <v>0</v>
      </c>
      <c r="Z183" s="2">
        <v>0</v>
      </c>
      <c r="AA183" s="2">
        <v>0</v>
      </c>
      <c r="AI183" s="16"/>
      <c r="AJ183" s="18">
        <f t="shared" si="22"/>
        <v>0</v>
      </c>
      <c r="AK183" s="15">
        <v>0</v>
      </c>
      <c r="AL183" s="2">
        <v>0</v>
      </c>
      <c r="AM183" s="2">
        <v>0</v>
      </c>
      <c r="AN183" s="2">
        <v>0</v>
      </c>
      <c r="AV183" s="16"/>
      <c r="AW183" s="18">
        <f t="shared" si="23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16">
        <v>0</v>
      </c>
      <c r="BJ183" s="18">
        <f t="shared" si="17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18">
        <f t="shared" si="18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18">
        <f t="shared" si="19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16">
        <v>0</v>
      </c>
      <c r="CW183" s="18">
        <f t="shared" si="20"/>
        <v>0</v>
      </c>
    </row>
    <row r="184" spans="1:101" ht="13.05" customHeight="1" x14ac:dyDescent="0.2">
      <c r="A184" s="46" t="s">
        <v>204</v>
      </c>
      <c r="B184" s="46" t="s">
        <v>226</v>
      </c>
      <c r="C184" s="89">
        <v>407</v>
      </c>
      <c r="D184" s="46" t="s">
        <v>612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43">
        <v>0</v>
      </c>
      <c r="K184" s="15">
        <v>0</v>
      </c>
      <c r="L184" s="2">
        <v>0</v>
      </c>
      <c r="M184" s="2">
        <v>60</v>
      </c>
      <c r="N184" s="2">
        <v>0</v>
      </c>
      <c r="V184" s="16"/>
      <c r="W184" s="18">
        <f t="shared" si="21"/>
        <v>60</v>
      </c>
      <c r="X184" s="15">
        <v>0</v>
      </c>
      <c r="Y184" s="2">
        <v>0</v>
      </c>
      <c r="Z184" s="2">
        <v>12</v>
      </c>
      <c r="AA184" s="2">
        <v>0</v>
      </c>
      <c r="AI184" s="16"/>
      <c r="AJ184" s="18">
        <f t="shared" si="22"/>
        <v>12</v>
      </c>
      <c r="AK184" s="15">
        <v>0</v>
      </c>
      <c r="AL184" s="2">
        <v>0</v>
      </c>
      <c r="AM184" s="2">
        <v>54</v>
      </c>
      <c r="AN184" s="2">
        <v>0</v>
      </c>
      <c r="AV184" s="16"/>
      <c r="AW184" s="18">
        <f t="shared" si="23"/>
        <v>54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16">
        <v>0</v>
      </c>
      <c r="BJ184" s="18">
        <f t="shared" si="17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18">
        <f t="shared" si="18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18">
        <f t="shared" si="19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16">
        <v>0</v>
      </c>
      <c r="CW184" s="18">
        <f t="shared" si="20"/>
        <v>0</v>
      </c>
    </row>
    <row r="185" spans="1:101" ht="13.05" customHeight="1" x14ac:dyDescent="0.2">
      <c r="A185" s="46" t="s">
        <v>204</v>
      </c>
      <c r="B185" s="46" t="s">
        <v>226</v>
      </c>
      <c r="C185" s="89">
        <v>407</v>
      </c>
      <c r="D185" s="46" t="s">
        <v>612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43">
        <v>0</v>
      </c>
      <c r="K185" s="15">
        <v>0</v>
      </c>
      <c r="L185" s="2">
        <v>57</v>
      </c>
      <c r="M185" s="2">
        <v>0</v>
      </c>
      <c r="N185" s="2">
        <v>0</v>
      </c>
      <c r="V185" s="16"/>
      <c r="W185" s="18">
        <f t="shared" si="21"/>
        <v>57</v>
      </c>
      <c r="X185" s="15">
        <v>0</v>
      </c>
      <c r="Y185" s="2">
        <v>0</v>
      </c>
      <c r="Z185" s="2">
        <v>0</v>
      </c>
      <c r="AA185" s="2">
        <v>0</v>
      </c>
      <c r="AI185" s="16"/>
      <c r="AJ185" s="18">
        <f t="shared" si="22"/>
        <v>0</v>
      </c>
      <c r="AK185" s="15">
        <v>0</v>
      </c>
      <c r="AL185" s="2">
        <v>46</v>
      </c>
      <c r="AM185" s="2">
        <v>0</v>
      </c>
      <c r="AN185" s="2">
        <v>0</v>
      </c>
      <c r="AV185" s="16"/>
      <c r="AW185" s="18">
        <f t="shared" si="23"/>
        <v>46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16">
        <v>0</v>
      </c>
      <c r="BJ185" s="18">
        <f t="shared" si="17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18">
        <f t="shared" si="18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18">
        <f t="shared" si="19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16">
        <v>0</v>
      </c>
      <c r="CW185" s="18">
        <f t="shared" si="20"/>
        <v>0</v>
      </c>
    </row>
    <row r="186" spans="1:101" ht="13.05" customHeight="1" x14ac:dyDescent="0.2">
      <c r="A186" s="46" t="s">
        <v>204</v>
      </c>
      <c r="B186" s="46" t="s">
        <v>226</v>
      </c>
      <c r="C186" s="89">
        <v>407</v>
      </c>
      <c r="D186" s="46" t="s">
        <v>612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43">
        <v>0</v>
      </c>
      <c r="K186" s="15">
        <v>0</v>
      </c>
      <c r="L186" s="2">
        <v>0</v>
      </c>
      <c r="M186" s="2">
        <v>0</v>
      </c>
      <c r="N186" s="2">
        <v>0</v>
      </c>
      <c r="V186" s="16"/>
      <c r="W186" s="18">
        <f t="shared" si="21"/>
        <v>0</v>
      </c>
      <c r="X186" s="15">
        <v>0</v>
      </c>
      <c r="Y186" s="2">
        <v>0</v>
      </c>
      <c r="Z186" s="2">
        <v>0</v>
      </c>
      <c r="AA186" s="2">
        <v>0</v>
      </c>
      <c r="AI186" s="16"/>
      <c r="AJ186" s="18">
        <f t="shared" si="22"/>
        <v>0</v>
      </c>
      <c r="AK186" s="15">
        <v>0</v>
      </c>
      <c r="AL186" s="2">
        <v>0</v>
      </c>
      <c r="AM186" s="2">
        <v>0</v>
      </c>
      <c r="AN186" s="2">
        <v>0</v>
      </c>
      <c r="AV186" s="16"/>
      <c r="AW186" s="18">
        <f t="shared" si="23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16">
        <v>0</v>
      </c>
      <c r="BJ186" s="18">
        <f t="shared" si="17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18">
        <f t="shared" si="18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18">
        <f t="shared" si="19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16">
        <v>0</v>
      </c>
      <c r="CW186" s="18">
        <f t="shared" si="20"/>
        <v>0</v>
      </c>
    </row>
    <row r="187" spans="1:101" ht="13.05" customHeight="1" x14ac:dyDescent="0.2">
      <c r="A187" s="46" t="s">
        <v>204</v>
      </c>
      <c r="B187" s="46" t="s">
        <v>226</v>
      </c>
      <c r="C187" s="89">
        <v>407</v>
      </c>
      <c r="D187" s="46" t="s">
        <v>612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43">
        <v>0</v>
      </c>
      <c r="K187" s="15">
        <v>0</v>
      </c>
      <c r="L187" s="2">
        <v>0</v>
      </c>
      <c r="M187" s="2">
        <v>0</v>
      </c>
      <c r="N187" s="2">
        <v>0</v>
      </c>
      <c r="V187" s="16"/>
      <c r="W187" s="18">
        <f t="shared" si="21"/>
        <v>0</v>
      </c>
      <c r="X187" s="15">
        <v>0</v>
      </c>
      <c r="Y187" s="2">
        <v>0</v>
      </c>
      <c r="Z187" s="2">
        <v>0</v>
      </c>
      <c r="AA187" s="2">
        <v>0</v>
      </c>
      <c r="AI187" s="16"/>
      <c r="AJ187" s="18">
        <f t="shared" si="22"/>
        <v>0</v>
      </c>
      <c r="AK187" s="15">
        <v>0</v>
      </c>
      <c r="AL187" s="2">
        <v>0</v>
      </c>
      <c r="AM187" s="2">
        <v>0</v>
      </c>
      <c r="AN187" s="2">
        <v>0</v>
      </c>
      <c r="AV187" s="16"/>
      <c r="AW187" s="18">
        <f t="shared" si="23"/>
        <v>0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16">
        <v>0</v>
      </c>
      <c r="BJ187" s="18">
        <f t="shared" si="17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18">
        <f t="shared" si="18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18">
        <f t="shared" si="19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16">
        <v>0</v>
      </c>
      <c r="CW187" s="18">
        <f t="shared" si="20"/>
        <v>0</v>
      </c>
    </row>
    <row r="188" spans="1:101" ht="13.05" customHeight="1" x14ac:dyDescent="0.2">
      <c r="A188" s="46" t="s">
        <v>204</v>
      </c>
      <c r="B188" s="46" t="s">
        <v>226</v>
      </c>
      <c r="C188" s="89">
        <v>407</v>
      </c>
      <c r="D188" s="46" t="s">
        <v>612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43">
        <v>0</v>
      </c>
      <c r="K188" s="15">
        <v>0</v>
      </c>
      <c r="L188" s="2">
        <v>0</v>
      </c>
      <c r="M188" s="2">
        <v>0</v>
      </c>
      <c r="N188" s="2">
        <v>0</v>
      </c>
      <c r="V188" s="16"/>
      <c r="W188" s="18">
        <f t="shared" si="21"/>
        <v>0</v>
      </c>
      <c r="X188" s="15">
        <v>0</v>
      </c>
      <c r="Y188" s="2">
        <v>0</v>
      </c>
      <c r="Z188" s="2">
        <v>0</v>
      </c>
      <c r="AA188" s="2">
        <v>0</v>
      </c>
      <c r="AI188" s="16"/>
      <c r="AJ188" s="18">
        <f t="shared" si="22"/>
        <v>0</v>
      </c>
      <c r="AK188" s="15">
        <v>0</v>
      </c>
      <c r="AL188" s="2">
        <v>0</v>
      </c>
      <c r="AM188" s="2">
        <v>0</v>
      </c>
      <c r="AN188" s="2">
        <v>0</v>
      </c>
      <c r="AV188" s="16"/>
      <c r="AW188" s="18">
        <f t="shared" si="23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16">
        <v>0</v>
      </c>
      <c r="BJ188" s="18">
        <f t="shared" si="17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18">
        <f t="shared" si="18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18">
        <f t="shared" si="19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16">
        <v>0</v>
      </c>
      <c r="CW188" s="18">
        <f t="shared" si="20"/>
        <v>0</v>
      </c>
    </row>
    <row r="189" spans="1:101" ht="13.05" customHeight="1" x14ac:dyDescent="0.2">
      <c r="A189" s="46" t="s">
        <v>204</v>
      </c>
      <c r="B189" s="46" t="s">
        <v>226</v>
      </c>
      <c r="C189" s="89">
        <v>407</v>
      </c>
      <c r="D189" s="46" t="s">
        <v>612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43">
        <v>0</v>
      </c>
      <c r="K189" s="15">
        <v>0</v>
      </c>
      <c r="L189" s="2">
        <v>0</v>
      </c>
      <c r="M189" s="2">
        <v>0</v>
      </c>
      <c r="N189" s="2">
        <v>0</v>
      </c>
      <c r="V189" s="16"/>
      <c r="W189" s="18">
        <f t="shared" si="21"/>
        <v>0</v>
      </c>
      <c r="X189" s="15">
        <v>0</v>
      </c>
      <c r="Y189" s="2">
        <v>0</v>
      </c>
      <c r="Z189" s="2">
        <v>0</v>
      </c>
      <c r="AA189" s="2">
        <v>0</v>
      </c>
      <c r="AI189" s="16"/>
      <c r="AJ189" s="18">
        <f t="shared" si="22"/>
        <v>0</v>
      </c>
      <c r="AK189" s="15">
        <v>0</v>
      </c>
      <c r="AL189" s="2">
        <v>0</v>
      </c>
      <c r="AM189" s="2">
        <v>0</v>
      </c>
      <c r="AN189" s="2">
        <v>0</v>
      </c>
      <c r="AV189" s="16"/>
      <c r="AW189" s="18">
        <f t="shared" si="23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16">
        <v>0</v>
      </c>
      <c r="BJ189" s="18">
        <f t="shared" si="17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18">
        <f t="shared" si="18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18">
        <f t="shared" si="19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16">
        <v>0</v>
      </c>
      <c r="CW189" s="18">
        <f t="shared" si="20"/>
        <v>0</v>
      </c>
    </row>
    <row r="190" spans="1:101" ht="13.05" customHeight="1" x14ac:dyDescent="0.2">
      <c r="A190" s="46" t="s">
        <v>204</v>
      </c>
      <c r="B190" s="46" t="s">
        <v>226</v>
      </c>
      <c r="C190" s="89">
        <v>407</v>
      </c>
      <c r="D190" s="46" t="s">
        <v>612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43">
        <v>0</v>
      </c>
      <c r="K190" s="15">
        <v>0</v>
      </c>
      <c r="L190" s="2">
        <v>0</v>
      </c>
      <c r="M190" s="2">
        <v>0</v>
      </c>
      <c r="N190" s="2">
        <v>0</v>
      </c>
      <c r="V190" s="16"/>
      <c r="W190" s="18">
        <f t="shared" si="21"/>
        <v>0</v>
      </c>
      <c r="X190" s="15">
        <v>0</v>
      </c>
      <c r="Y190" s="2">
        <v>0</v>
      </c>
      <c r="Z190" s="2">
        <v>0</v>
      </c>
      <c r="AA190" s="2">
        <v>0</v>
      </c>
      <c r="AI190" s="16"/>
      <c r="AJ190" s="18">
        <f t="shared" si="22"/>
        <v>0</v>
      </c>
      <c r="AK190" s="15">
        <v>0</v>
      </c>
      <c r="AL190" s="2">
        <v>0</v>
      </c>
      <c r="AM190" s="2">
        <v>0</v>
      </c>
      <c r="AN190" s="2">
        <v>0</v>
      </c>
      <c r="AV190" s="16"/>
      <c r="AW190" s="18">
        <f t="shared" si="23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16">
        <v>0</v>
      </c>
      <c r="BJ190" s="18">
        <f t="shared" si="17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18">
        <f t="shared" si="18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18">
        <f t="shared" si="19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16">
        <v>0</v>
      </c>
      <c r="CW190" s="18">
        <f t="shared" si="20"/>
        <v>0</v>
      </c>
    </row>
    <row r="191" spans="1:101" ht="13.05" customHeight="1" x14ac:dyDescent="0.2">
      <c r="A191" s="46" t="s">
        <v>204</v>
      </c>
      <c r="B191" s="46" t="s">
        <v>226</v>
      </c>
      <c r="C191" s="89">
        <v>407</v>
      </c>
      <c r="D191" s="46" t="s">
        <v>612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43">
        <v>0</v>
      </c>
      <c r="K191" s="15">
        <v>0</v>
      </c>
      <c r="L191" s="2">
        <v>0</v>
      </c>
      <c r="M191" s="2">
        <v>59</v>
      </c>
      <c r="N191" s="2">
        <v>0</v>
      </c>
      <c r="V191" s="16"/>
      <c r="W191" s="18">
        <f t="shared" si="21"/>
        <v>59</v>
      </c>
      <c r="X191" s="15">
        <v>0</v>
      </c>
      <c r="Y191" s="2">
        <v>0</v>
      </c>
      <c r="Z191" s="2">
        <v>8</v>
      </c>
      <c r="AA191" s="2">
        <v>0</v>
      </c>
      <c r="AI191" s="16"/>
      <c r="AJ191" s="18">
        <f t="shared" si="22"/>
        <v>8</v>
      </c>
      <c r="AK191" s="15">
        <v>0</v>
      </c>
      <c r="AL191" s="2">
        <v>0</v>
      </c>
      <c r="AM191" s="2">
        <v>57</v>
      </c>
      <c r="AN191" s="2">
        <v>0</v>
      </c>
      <c r="AV191" s="16"/>
      <c r="AW191" s="18">
        <f t="shared" si="23"/>
        <v>57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16">
        <v>0</v>
      </c>
      <c r="BJ191" s="18">
        <f t="shared" si="17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18">
        <f t="shared" si="18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18">
        <f t="shared" si="19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16">
        <v>0</v>
      </c>
      <c r="CW191" s="18">
        <f t="shared" si="20"/>
        <v>0</v>
      </c>
    </row>
    <row r="192" spans="1:101" ht="13.05" customHeight="1" x14ac:dyDescent="0.2">
      <c r="A192" s="46" t="s">
        <v>204</v>
      </c>
      <c r="B192" s="46" t="s">
        <v>226</v>
      </c>
      <c r="C192" s="89">
        <v>407</v>
      </c>
      <c r="D192" s="46" t="s">
        <v>612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43">
        <v>0</v>
      </c>
      <c r="K192" s="15">
        <v>0</v>
      </c>
      <c r="L192" s="2">
        <v>0</v>
      </c>
      <c r="M192" s="2">
        <v>0</v>
      </c>
      <c r="N192" s="2">
        <v>0</v>
      </c>
      <c r="V192" s="16"/>
      <c r="W192" s="18">
        <f t="shared" si="21"/>
        <v>0</v>
      </c>
      <c r="X192" s="15">
        <v>0</v>
      </c>
      <c r="Y192" s="2">
        <v>0</v>
      </c>
      <c r="Z192" s="2">
        <v>0</v>
      </c>
      <c r="AA192" s="2">
        <v>0</v>
      </c>
      <c r="AI192" s="16"/>
      <c r="AJ192" s="18">
        <f t="shared" si="22"/>
        <v>0</v>
      </c>
      <c r="AK192" s="15">
        <v>0</v>
      </c>
      <c r="AL192" s="2">
        <v>0</v>
      </c>
      <c r="AM192" s="2">
        <v>0</v>
      </c>
      <c r="AN192" s="2">
        <v>0</v>
      </c>
      <c r="AV192" s="16"/>
      <c r="AW192" s="18">
        <f t="shared" si="23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16">
        <v>0</v>
      </c>
      <c r="BJ192" s="18">
        <f t="shared" si="17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18">
        <f t="shared" si="18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18">
        <f t="shared" si="19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16">
        <v>0</v>
      </c>
      <c r="CW192" s="18">
        <f t="shared" si="20"/>
        <v>0</v>
      </c>
    </row>
    <row r="193" spans="1:101" ht="13.05" customHeight="1" x14ac:dyDescent="0.2">
      <c r="A193" s="46" t="s">
        <v>204</v>
      </c>
      <c r="B193" s="46" t="s">
        <v>226</v>
      </c>
      <c r="C193" s="89">
        <v>407</v>
      </c>
      <c r="D193" s="46" t="s">
        <v>612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43">
        <v>0</v>
      </c>
      <c r="K193" s="15">
        <v>0</v>
      </c>
      <c r="L193" s="2">
        <v>7</v>
      </c>
      <c r="M193" s="2">
        <v>0</v>
      </c>
      <c r="N193" s="2">
        <v>0</v>
      </c>
      <c r="V193" s="16"/>
      <c r="W193" s="18">
        <f t="shared" si="21"/>
        <v>7</v>
      </c>
      <c r="X193" s="15">
        <v>0</v>
      </c>
      <c r="Y193" s="2">
        <v>0</v>
      </c>
      <c r="Z193" s="2">
        <v>0</v>
      </c>
      <c r="AA193" s="2">
        <v>0</v>
      </c>
      <c r="AI193" s="16"/>
      <c r="AJ193" s="18">
        <f t="shared" si="22"/>
        <v>0</v>
      </c>
      <c r="AK193" s="15">
        <v>0</v>
      </c>
      <c r="AL193" s="2">
        <v>7</v>
      </c>
      <c r="AM193" s="2">
        <v>0</v>
      </c>
      <c r="AN193" s="2">
        <v>0</v>
      </c>
      <c r="AV193" s="16"/>
      <c r="AW193" s="18">
        <f t="shared" si="23"/>
        <v>7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16">
        <v>0</v>
      </c>
      <c r="BJ193" s="18">
        <f t="shared" si="17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18">
        <f t="shared" si="18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18">
        <f t="shared" si="19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16">
        <v>0</v>
      </c>
      <c r="CW193" s="18">
        <f t="shared" si="20"/>
        <v>0</v>
      </c>
    </row>
    <row r="194" spans="1:101" ht="13.05" customHeight="1" x14ac:dyDescent="0.2">
      <c r="A194" s="46" t="s">
        <v>204</v>
      </c>
      <c r="B194" s="46" t="s">
        <v>226</v>
      </c>
      <c r="C194" s="89">
        <v>407</v>
      </c>
      <c r="D194" s="46" t="s">
        <v>612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43">
        <v>0</v>
      </c>
      <c r="K194" s="15">
        <v>0</v>
      </c>
      <c r="L194" s="2">
        <v>0</v>
      </c>
      <c r="M194" s="2">
        <v>0</v>
      </c>
      <c r="N194" s="2">
        <v>0</v>
      </c>
      <c r="V194" s="16"/>
      <c r="W194" s="18">
        <f t="shared" si="21"/>
        <v>0</v>
      </c>
      <c r="X194" s="15">
        <v>0</v>
      </c>
      <c r="Y194" s="2">
        <v>0</v>
      </c>
      <c r="Z194" s="2">
        <v>0</v>
      </c>
      <c r="AA194" s="2">
        <v>0</v>
      </c>
      <c r="AI194" s="16"/>
      <c r="AJ194" s="18">
        <f t="shared" si="22"/>
        <v>0</v>
      </c>
      <c r="AK194" s="15">
        <v>0</v>
      </c>
      <c r="AL194" s="2">
        <v>0</v>
      </c>
      <c r="AM194" s="2">
        <v>0</v>
      </c>
      <c r="AN194" s="2">
        <v>0</v>
      </c>
      <c r="AV194" s="16"/>
      <c r="AW194" s="18">
        <f t="shared" si="23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16">
        <v>0</v>
      </c>
      <c r="BJ194" s="18">
        <f t="shared" si="17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18">
        <f t="shared" si="18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18">
        <f t="shared" si="19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16">
        <v>0</v>
      </c>
      <c r="CW194" s="18">
        <f t="shared" si="20"/>
        <v>0</v>
      </c>
    </row>
    <row r="195" spans="1:101" ht="13.05" customHeight="1" x14ac:dyDescent="0.2">
      <c r="A195" s="46" t="s">
        <v>204</v>
      </c>
      <c r="B195" s="46" t="s">
        <v>241</v>
      </c>
      <c r="C195" s="89">
        <v>407</v>
      </c>
      <c r="D195" s="46" t="s">
        <v>612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43">
        <v>0</v>
      </c>
      <c r="K195" s="15">
        <v>0</v>
      </c>
      <c r="L195" s="2">
        <v>0</v>
      </c>
      <c r="M195" s="2">
        <v>0</v>
      </c>
      <c r="N195" s="2">
        <v>0</v>
      </c>
      <c r="V195" s="16"/>
      <c r="W195" s="18">
        <f t="shared" si="21"/>
        <v>0</v>
      </c>
      <c r="X195" s="15">
        <v>0</v>
      </c>
      <c r="Y195" s="2">
        <v>0</v>
      </c>
      <c r="Z195" s="2">
        <v>0</v>
      </c>
      <c r="AA195" s="2">
        <v>0</v>
      </c>
      <c r="AI195" s="16"/>
      <c r="AJ195" s="18">
        <f t="shared" si="22"/>
        <v>0</v>
      </c>
      <c r="AK195" s="15">
        <v>0</v>
      </c>
      <c r="AL195" s="2">
        <v>0</v>
      </c>
      <c r="AM195" s="2">
        <v>0</v>
      </c>
      <c r="AN195" s="2">
        <v>0</v>
      </c>
      <c r="AV195" s="16"/>
      <c r="AW195" s="18">
        <f t="shared" si="23"/>
        <v>0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16">
        <v>0</v>
      </c>
      <c r="BJ195" s="18">
        <f t="shared" si="17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18">
        <f t="shared" si="18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18">
        <f t="shared" si="19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16">
        <v>0</v>
      </c>
      <c r="CW195" s="18">
        <f t="shared" si="20"/>
        <v>0</v>
      </c>
    </row>
    <row r="196" spans="1:101" ht="13.05" customHeight="1" x14ac:dyDescent="0.2">
      <c r="A196" s="46" t="s">
        <v>204</v>
      </c>
      <c r="B196" s="46" t="s">
        <v>241</v>
      </c>
      <c r="C196" s="89">
        <v>407</v>
      </c>
      <c r="D196" s="46" t="s">
        <v>612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43">
        <v>0</v>
      </c>
      <c r="K196" s="15">
        <v>0</v>
      </c>
      <c r="L196" s="2">
        <v>0</v>
      </c>
      <c r="M196" s="2">
        <v>0</v>
      </c>
      <c r="N196" s="2">
        <v>0</v>
      </c>
      <c r="V196" s="16"/>
      <c r="W196" s="18">
        <f t="shared" si="21"/>
        <v>0</v>
      </c>
      <c r="X196" s="15">
        <v>0</v>
      </c>
      <c r="Y196" s="2">
        <v>0</v>
      </c>
      <c r="Z196" s="2">
        <v>0</v>
      </c>
      <c r="AA196" s="2">
        <v>0</v>
      </c>
      <c r="AI196" s="16"/>
      <c r="AJ196" s="18">
        <f t="shared" si="22"/>
        <v>0</v>
      </c>
      <c r="AK196" s="15">
        <v>0</v>
      </c>
      <c r="AL196" s="2">
        <v>0</v>
      </c>
      <c r="AM196" s="2">
        <v>0</v>
      </c>
      <c r="AN196" s="2">
        <v>0</v>
      </c>
      <c r="AV196" s="16"/>
      <c r="AW196" s="18">
        <f t="shared" si="23"/>
        <v>0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16">
        <v>0</v>
      </c>
      <c r="BJ196" s="18">
        <f t="shared" si="17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18">
        <f t="shared" si="18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18">
        <f t="shared" si="19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16">
        <v>0</v>
      </c>
      <c r="CW196" s="18">
        <f t="shared" si="20"/>
        <v>0</v>
      </c>
    </row>
    <row r="197" spans="1:101" ht="13.05" customHeight="1" x14ac:dyDescent="0.2">
      <c r="A197" s="46" t="s">
        <v>204</v>
      </c>
      <c r="B197" s="46" t="s">
        <v>241</v>
      </c>
      <c r="C197" s="89">
        <v>407</v>
      </c>
      <c r="D197" s="46" t="s">
        <v>612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43">
        <v>0</v>
      </c>
      <c r="K197" s="15">
        <v>0</v>
      </c>
      <c r="L197" s="2">
        <v>0</v>
      </c>
      <c r="M197" s="2">
        <v>0</v>
      </c>
      <c r="N197" s="2">
        <v>0</v>
      </c>
      <c r="V197" s="16"/>
      <c r="W197" s="18">
        <f t="shared" si="21"/>
        <v>0</v>
      </c>
      <c r="X197" s="15">
        <v>0</v>
      </c>
      <c r="Y197" s="2">
        <v>0</v>
      </c>
      <c r="Z197" s="2">
        <v>0</v>
      </c>
      <c r="AA197" s="2">
        <v>0</v>
      </c>
      <c r="AI197" s="16"/>
      <c r="AJ197" s="18">
        <f t="shared" si="22"/>
        <v>0</v>
      </c>
      <c r="AK197" s="15">
        <v>0</v>
      </c>
      <c r="AL197" s="2">
        <v>0</v>
      </c>
      <c r="AM197" s="2">
        <v>0</v>
      </c>
      <c r="AN197" s="2">
        <v>0</v>
      </c>
      <c r="AV197" s="16"/>
      <c r="AW197" s="18">
        <f t="shared" si="23"/>
        <v>0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16">
        <v>0</v>
      </c>
      <c r="BJ197" s="18">
        <f t="shared" si="17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18">
        <f t="shared" si="18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18">
        <f t="shared" si="19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16">
        <v>0</v>
      </c>
      <c r="CW197" s="18">
        <f t="shared" si="20"/>
        <v>0</v>
      </c>
    </row>
    <row r="198" spans="1:101" ht="13.05" customHeight="1" x14ac:dyDescent="0.2">
      <c r="A198" s="46" t="s">
        <v>204</v>
      </c>
      <c r="B198" s="46" t="s">
        <v>241</v>
      </c>
      <c r="C198" s="89">
        <v>407</v>
      </c>
      <c r="D198" s="46" t="s">
        <v>612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43">
        <v>0</v>
      </c>
      <c r="K198" s="15">
        <v>0</v>
      </c>
      <c r="L198" s="2">
        <v>0</v>
      </c>
      <c r="M198" s="2">
        <v>0</v>
      </c>
      <c r="N198" s="2">
        <v>0</v>
      </c>
      <c r="V198" s="16"/>
      <c r="W198" s="18">
        <f t="shared" si="21"/>
        <v>0</v>
      </c>
      <c r="X198" s="15">
        <v>0</v>
      </c>
      <c r="Y198" s="2">
        <v>0</v>
      </c>
      <c r="Z198" s="2">
        <v>0</v>
      </c>
      <c r="AA198" s="2">
        <v>0</v>
      </c>
      <c r="AI198" s="16"/>
      <c r="AJ198" s="18">
        <f t="shared" si="22"/>
        <v>0</v>
      </c>
      <c r="AK198" s="15">
        <v>0</v>
      </c>
      <c r="AL198" s="2">
        <v>0</v>
      </c>
      <c r="AM198" s="2">
        <v>0</v>
      </c>
      <c r="AN198" s="2">
        <v>0</v>
      </c>
      <c r="AV198" s="16"/>
      <c r="AW198" s="18">
        <f t="shared" si="23"/>
        <v>0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16">
        <v>0</v>
      </c>
      <c r="BJ198" s="18">
        <f t="shared" ref="BJ198:BJ260" si="24">SUM(AX198:BI198)</f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U198" s="2">
        <v>0</v>
      </c>
      <c r="BV198" s="2">
        <v>0</v>
      </c>
      <c r="BW198" s="18">
        <f t="shared" ref="BW198:BW260" si="25">SUM(BK198:BV198)</f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18">
        <f t="shared" ref="CJ198:CJ260" si="26">SUM(BX198:CI198)</f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16">
        <v>0</v>
      </c>
      <c r="CW198" s="18">
        <f t="shared" ref="CW198:CW260" si="27">SUM(CK198:CV198)</f>
        <v>0</v>
      </c>
    </row>
    <row r="199" spans="1:101" ht="13.05" customHeight="1" x14ac:dyDescent="0.2">
      <c r="A199" s="46" t="s">
        <v>204</v>
      </c>
      <c r="B199" s="46" t="s">
        <v>241</v>
      </c>
      <c r="C199" s="89">
        <v>407</v>
      </c>
      <c r="D199" s="46" t="s">
        <v>612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43">
        <v>0</v>
      </c>
      <c r="K199" s="15">
        <v>0</v>
      </c>
      <c r="L199" s="2">
        <v>0</v>
      </c>
      <c r="M199" s="2">
        <v>0</v>
      </c>
      <c r="N199" s="2">
        <v>0</v>
      </c>
      <c r="V199" s="16"/>
      <c r="W199" s="18">
        <f t="shared" ref="W199:W262" si="28">SUM(K199:V199)</f>
        <v>0</v>
      </c>
      <c r="X199" s="15">
        <v>0</v>
      </c>
      <c r="Y199" s="2">
        <v>0</v>
      </c>
      <c r="Z199" s="2">
        <v>0</v>
      </c>
      <c r="AA199" s="2">
        <v>0</v>
      </c>
      <c r="AI199" s="16"/>
      <c r="AJ199" s="18">
        <f t="shared" ref="AJ199:AJ262" si="29">SUM(X199:AI199)</f>
        <v>0</v>
      </c>
      <c r="AK199" s="15">
        <v>0</v>
      </c>
      <c r="AL199" s="2">
        <v>0</v>
      </c>
      <c r="AM199" s="2">
        <v>0</v>
      </c>
      <c r="AN199" s="2">
        <v>0</v>
      </c>
      <c r="AV199" s="16"/>
      <c r="AW199" s="18">
        <f t="shared" ref="AW199:AW262" si="30">SUM(AK199:AV199)</f>
        <v>0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16">
        <v>0</v>
      </c>
      <c r="BJ199" s="18">
        <f t="shared" si="24"/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18">
        <f t="shared" si="25"/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18">
        <f t="shared" si="26"/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16">
        <v>0</v>
      </c>
      <c r="CW199" s="18">
        <f t="shared" si="27"/>
        <v>0</v>
      </c>
    </row>
    <row r="200" spans="1:101" ht="13.05" customHeight="1" x14ac:dyDescent="0.2">
      <c r="A200" s="46" t="s">
        <v>204</v>
      </c>
      <c r="B200" s="46" t="s">
        <v>241</v>
      </c>
      <c r="C200" s="89">
        <v>407</v>
      </c>
      <c r="D200" s="46" t="s">
        <v>612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43">
        <v>0</v>
      </c>
      <c r="K200" s="15">
        <v>0</v>
      </c>
      <c r="L200" s="2">
        <v>0</v>
      </c>
      <c r="M200" s="2">
        <v>0</v>
      </c>
      <c r="N200" s="2">
        <v>0</v>
      </c>
      <c r="V200" s="16"/>
      <c r="W200" s="18">
        <f t="shared" si="28"/>
        <v>0</v>
      </c>
      <c r="X200" s="15">
        <v>0</v>
      </c>
      <c r="Y200" s="2">
        <v>0</v>
      </c>
      <c r="Z200" s="2">
        <v>0</v>
      </c>
      <c r="AA200" s="2">
        <v>0</v>
      </c>
      <c r="AI200" s="16"/>
      <c r="AJ200" s="18">
        <f t="shared" si="29"/>
        <v>0</v>
      </c>
      <c r="AK200" s="15">
        <v>0</v>
      </c>
      <c r="AL200" s="2">
        <v>0</v>
      </c>
      <c r="AM200" s="2">
        <v>0</v>
      </c>
      <c r="AN200" s="2">
        <v>0</v>
      </c>
      <c r="AV200" s="16"/>
      <c r="AW200" s="18">
        <f t="shared" si="30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16">
        <v>0</v>
      </c>
      <c r="BJ200" s="18">
        <f t="shared" si="24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18">
        <f t="shared" si="25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18">
        <f t="shared" si="26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16">
        <v>0</v>
      </c>
      <c r="CW200" s="18">
        <f t="shared" si="27"/>
        <v>0</v>
      </c>
    </row>
    <row r="201" spans="1:101" ht="13.05" customHeight="1" x14ac:dyDescent="0.2">
      <c r="A201" s="46" t="s">
        <v>204</v>
      </c>
      <c r="B201" s="46" t="s">
        <v>241</v>
      </c>
      <c r="C201" s="89">
        <v>407</v>
      </c>
      <c r="D201" s="46" t="s">
        <v>612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43">
        <v>0</v>
      </c>
      <c r="K201" s="15">
        <v>0</v>
      </c>
      <c r="L201" s="2">
        <v>0</v>
      </c>
      <c r="M201" s="2">
        <v>0</v>
      </c>
      <c r="N201" s="2">
        <v>0</v>
      </c>
      <c r="V201" s="16"/>
      <c r="W201" s="18">
        <f t="shared" si="28"/>
        <v>0</v>
      </c>
      <c r="X201" s="15">
        <v>0</v>
      </c>
      <c r="Y201" s="2">
        <v>0</v>
      </c>
      <c r="Z201" s="2">
        <v>0</v>
      </c>
      <c r="AA201" s="2">
        <v>0</v>
      </c>
      <c r="AI201" s="16"/>
      <c r="AJ201" s="18">
        <f t="shared" si="29"/>
        <v>0</v>
      </c>
      <c r="AK201" s="15">
        <v>0</v>
      </c>
      <c r="AL201" s="2">
        <v>0</v>
      </c>
      <c r="AM201" s="2">
        <v>0</v>
      </c>
      <c r="AN201" s="2">
        <v>0</v>
      </c>
      <c r="AV201" s="16"/>
      <c r="AW201" s="18">
        <f t="shared" si="30"/>
        <v>0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16">
        <v>0</v>
      </c>
      <c r="BJ201" s="18">
        <f t="shared" si="24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18">
        <f t="shared" si="25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18">
        <f t="shared" si="26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16">
        <v>0</v>
      </c>
      <c r="CW201" s="18">
        <f t="shared" si="27"/>
        <v>0</v>
      </c>
    </row>
    <row r="202" spans="1:101" ht="13.05" customHeight="1" x14ac:dyDescent="0.2">
      <c r="A202" s="46" t="s">
        <v>204</v>
      </c>
      <c r="B202" s="46" t="s">
        <v>241</v>
      </c>
      <c r="C202" s="89">
        <v>407</v>
      </c>
      <c r="D202" s="46" t="s">
        <v>612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43">
        <v>0</v>
      </c>
      <c r="K202" s="15">
        <v>0</v>
      </c>
      <c r="L202" s="2">
        <v>0</v>
      </c>
      <c r="M202" s="2">
        <v>0</v>
      </c>
      <c r="N202" s="2">
        <v>0</v>
      </c>
      <c r="V202" s="16"/>
      <c r="W202" s="18">
        <f t="shared" si="28"/>
        <v>0</v>
      </c>
      <c r="X202" s="15">
        <v>0</v>
      </c>
      <c r="Y202" s="2">
        <v>0</v>
      </c>
      <c r="Z202" s="2">
        <v>0</v>
      </c>
      <c r="AA202" s="2">
        <v>0</v>
      </c>
      <c r="AI202" s="16"/>
      <c r="AJ202" s="18">
        <f t="shared" si="29"/>
        <v>0</v>
      </c>
      <c r="AK202" s="15">
        <v>0</v>
      </c>
      <c r="AL202" s="2">
        <v>0</v>
      </c>
      <c r="AM202" s="2">
        <v>0</v>
      </c>
      <c r="AN202" s="2">
        <v>0</v>
      </c>
      <c r="AV202" s="16"/>
      <c r="AW202" s="18">
        <f t="shared" si="30"/>
        <v>0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16">
        <v>0</v>
      </c>
      <c r="BJ202" s="18">
        <f t="shared" si="24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18">
        <f t="shared" si="25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18">
        <f t="shared" si="26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16">
        <v>0</v>
      </c>
      <c r="CW202" s="18">
        <f t="shared" si="27"/>
        <v>0</v>
      </c>
    </row>
    <row r="203" spans="1:101" ht="13.05" customHeight="1" x14ac:dyDescent="0.2">
      <c r="A203" s="46" t="s">
        <v>204</v>
      </c>
      <c r="B203" s="46" t="s">
        <v>205</v>
      </c>
      <c r="C203" s="89">
        <v>407</v>
      </c>
      <c r="D203" s="46" t="s">
        <v>612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43">
        <v>0</v>
      </c>
      <c r="K203" s="15">
        <v>0</v>
      </c>
      <c r="L203" s="2">
        <v>0</v>
      </c>
      <c r="M203" s="2">
        <v>0</v>
      </c>
      <c r="N203" s="2">
        <v>0</v>
      </c>
      <c r="V203" s="16"/>
      <c r="W203" s="18">
        <f t="shared" si="28"/>
        <v>0</v>
      </c>
      <c r="X203" s="15">
        <v>0</v>
      </c>
      <c r="Y203" s="2">
        <v>0</v>
      </c>
      <c r="Z203" s="2">
        <v>0</v>
      </c>
      <c r="AA203" s="2">
        <v>0</v>
      </c>
      <c r="AI203" s="16"/>
      <c r="AJ203" s="18">
        <f t="shared" si="29"/>
        <v>0</v>
      </c>
      <c r="AK203" s="15">
        <v>0</v>
      </c>
      <c r="AL203" s="2">
        <v>0</v>
      </c>
      <c r="AM203" s="2">
        <v>0</v>
      </c>
      <c r="AN203" s="2">
        <v>0</v>
      </c>
      <c r="AV203" s="16"/>
      <c r="AW203" s="18">
        <f t="shared" si="30"/>
        <v>0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16">
        <v>0</v>
      </c>
      <c r="BJ203" s="18">
        <f t="shared" si="24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18">
        <f t="shared" si="25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18">
        <f t="shared" si="26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16">
        <v>0</v>
      </c>
      <c r="CW203" s="18">
        <f t="shared" si="27"/>
        <v>0</v>
      </c>
    </row>
    <row r="204" spans="1:101" ht="13.05" customHeight="1" x14ac:dyDescent="0.2">
      <c r="A204" s="46" t="s">
        <v>204</v>
      </c>
      <c r="B204" s="46" t="s">
        <v>241</v>
      </c>
      <c r="C204" s="89">
        <v>407</v>
      </c>
      <c r="D204" s="46" t="s">
        <v>612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45">
        <v>0</v>
      </c>
      <c r="K204" s="15">
        <v>0</v>
      </c>
      <c r="L204" s="2">
        <v>0</v>
      </c>
      <c r="M204" s="2">
        <v>0</v>
      </c>
      <c r="N204" s="2">
        <v>0</v>
      </c>
      <c r="V204" s="16"/>
      <c r="W204" s="18">
        <f t="shared" si="28"/>
        <v>0</v>
      </c>
      <c r="X204" s="15">
        <v>0</v>
      </c>
      <c r="Y204" s="2">
        <v>0</v>
      </c>
      <c r="Z204" s="2">
        <v>0</v>
      </c>
      <c r="AA204" s="2">
        <v>0</v>
      </c>
      <c r="AI204" s="16"/>
      <c r="AJ204" s="18">
        <f t="shared" si="29"/>
        <v>0</v>
      </c>
      <c r="AK204" s="15">
        <v>0</v>
      </c>
      <c r="AL204" s="2">
        <v>0</v>
      </c>
      <c r="AM204" s="2">
        <v>0</v>
      </c>
      <c r="AN204" s="2">
        <v>0</v>
      </c>
      <c r="AV204" s="16"/>
      <c r="AW204" s="18">
        <f t="shared" si="30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16">
        <v>0</v>
      </c>
      <c r="BJ204" s="18">
        <f t="shared" si="24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18">
        <f t="shared" si="25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18">
        <f t="shared" si="26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16">
        <v>0</v>
      </c>
      <c r="CW204" s="18">
        <f t="shared" si="27"/>
        <v>0</v>
      </c>
    </row>
    <row r="205" spans="1:101" ht="13.05" customHeight="1" x14ac:dyDescent="0.2">
      <c r="A205" s="46" t="s">
        <v>204</v>
      </c>
      <c r="B205" s="46" t="s">
        <v>251</v>
      </c>
      <c r="C205" s="89">
        <v>407</v>
      </c>
      <c r="D205" s="46" t="s">
        <v>612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43">
        <v>0</v>
      </c>
      <c r="K205" s="15">
        <v>0</v>
      </c>
      <c r="L205" s="2">
        <v>0</v>
      </c>
      <c r="M205" s="2">
        <v>0</v>
      </c>
      <c r="N205" s="2">
        <v>0</v>
      </c>
      <c r="V205" s="16"/>
      <c r="W205" s="18">
        <f t="shared" si="28"/>
        <v>0</v>
      </c>
      <c r="X205" s="15">
        <v>0</v>
      </c>
      <c r="Y205" s="2">
        <v>0</v>
      </c>
      <c r="Z205" s="2">
        <v>0</v>
      </c>
      <c r="AA205" s="2">
        <v>0</v>
      </c>
      <c r="AI205" s="16"/>
      <c r="AJ205" s="18">
        <f t="shared" si="29"/>
        <v>0</v>
      </c>
      <c r="AK205" s="15">
        <v>0</v>
      </c>
      <c r="AL205" s="2">
        <v>0</v>
      </c>
      <c r="AM205" s="2">
        <v>0</v>
      </c>
      <c r="AN205" s="2">
        <v>0</v>
      </c>
      <c r="AV205" s="16"/>
      <c r="AW205" s="18">
        <f t="shared" si="30"/>
        <v>0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16">
        <v>0</v>
      </c>
      <c r="BJ205" s="18">
        <f t="shared" si="24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18">
        <f t="shared" si="25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18">
        <f t="shared" si="26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16">
        <v>0</v>
      </c>
      <c r="CW205" s="18">
        <f t="shared" si="27"/>
        <v>0</v>
      </c>
    </row>
    <row r="206" spans="1:101" ht="13.05" customHeight="1" x14ac:dyDescent="0.2">
      <c r="A206" s="46" t="s">
        <v>204</v>
      </c>
      <c r="B206" s="46" t="s">
        <v>251</v>
      </c>
      <c r="C206" s="89">
        <v>407</v>
      </c>
      <c r="D206" s="46" t="s">
        <v>612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43">
        <v>0</v>
      </c>
      <c r="K206" s="15">
        <v>0</v>
      </c>
      <c r="L206" s="2">
        <v>0</v>
      </c>
      <c r="M206" s="2">
        <v>0</v>
      </c>
      <c r="N206" s="2">
        <v>0</v>
      </c>
      <c r="V206" s="16"/>
      <c r="W206" s="18">
        <f t="shared" si="28"/>
        <v>0</v>
      </c>
      <c r="X206" s="15">
        <v>0</v>
      </c>
      <c r="Y206" s="2">
        <v>0</v>
      </c>
      <c r="Z206" s="2">
        <v>0</v>
      </c>
      <c r="AA206" s="2">
        <v>0</v>
      </c>
      <c r="AI206" s="16"/>
      <c r="AJ206" s="18">
        <f t="shared" si="29"/>
        <v>0</v>
      </c>
      <c r="AK206" s="15">
        <v>0</v>
      </c>
      <c r="AL206" s="2">
        <v>0</v>
      </c>
      <c r="AM206" s="2">
        <v>0</v>
      </c>
      <c r="AN206" s="2">
        <v>0</v>
      </c>
      <c r="AV206" s="16"/>
      <c r="AW206" s="18">
        <f t="shared" si="30"/>
        <v>0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16">
        <v>0</v>
      </c>
      <c r="BJ206" s="18">
        <f t="shared" si="24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18">
        <f t="shared" si="25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18">
        <f t="shared" si="26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16">
        <v>0</v>
      </c>
      <c r="CW206" s="18">
        <f t="shared" si="27"/>
        <v>0</v>
      </c>
    </row>
    <row r="207" spans="1:101" ht="13.05" customHeight="1" x14ac:dyDescent="0.2">
      <c r="A207" s="46" t="s">
        <v>204</v>
      </c>
      <c r="B207" s="46" t="s">
        <v>251</v>
      </c>
      <c r="C207" s="89">
        <v>407</v>
      </c>
      <c r="D207" s="46" t="s">
        <v>612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43">
        <v>0</v>
      </c>
      <c r="K207" s="15">
        <v>0</v>
      </c>
      <c r="L207" s="2">
        <v>0</v>
      </c>
      <c r="M207" s="2">
        <v>20</v>
      </c>
      <c r="N207" s="2">
        <v>0</v>
      </c>
      <c r="V207" s="16"/>
      <c r="W207" s="18">
        <f t="shared" si="28"/>
        <v>20</v>
      </c>
      <c r="X207" s="15">
        <v>0</v>
      </c>
      <c r="Y207" s="2">
        <v>0</v>
      </c>
      <c r="Z207" s="2">
        <v>9</v>
      </c>
      <c r="AA207" s="2">
        <v>0</v>
      </c>
      <c r="AI207" s="16"/>
      <c r="AJ207" s="18">
        <f t="shared" si="29"/>
        <v>9</v>
      </c>
      <c r="AK207" s="15">
        <v>0</v>
      </c>
      <c r="AL207" s="2">
        <v>0</v>
      </c>
      <c r="AM207" s="2">
        <v>13</v>
      </c>
      <c r="AN207" s="2">
        <v>0</v>
      </c>
      <c r="AV207" s="16"/>
      <c r="AW207" s="18">
        <f t="shared" si="30"/>
        <v>13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16">
        <v>0</v>
      </c>
      <c r="BJ207" s="18">
        <f t="shared" si="24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18">
        <f t="shared" si="25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18">
        <f t="shared" si="26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16">
        <v>0</v>
      </c>
      <c r="CW207" s="18">
        <f t="shared" si="27"/>
        <v>0</v>
      </c>
    </row>
    <row r="208" spans="1:101" ht="13.05" customHeight="1" x14ac:dyDescent="0.2">
      <c r="A208" s="46" t="s">
        <v>204</v>
      </c>
      <c r="B208" s="46" t="s">
        <v>251</v>
      </c>
      <c r="C208" s="89">
        <v>407</v>
      </c>
      <c r="D208" s="46" t="s">
        <v>612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43">
        <v>0</v>
      </c>
      <c r="K208" s="15">
        <v>0</v>
      </c>
      <c r="L208" s="2">
        <v>0</v>
      </c>
      <c r="M208" s="2">
        <v>0</v>
      </c>
      <c r="N208" s="2">
        <v>0</v>
      </c>
      <c r="V208" s="16"/>
      <c r="W208" s="18">
        <f t="shared" si="28"/>
        <v>0</v>
      </c>
      <c r="X208" s="15">
        <v>0</v>
      </c>
      <c r="Y208" s="2">
        <v>0</v>
      </c>
      <c r="Z208" s="2">
        <v>0</v>
      </c>
      <c r="AA208" s="2">
        <v>0</v>
      </c>
      <c r="AI208" s="16"/>
      <c r="AJ208" s="18">
        <f t="shared" si="29"/>
        <v>0</v>
      </c>
      <c r="AK208" s="15">
        <v>0</v>
      </c>
      <c r="AL208" s="2">
        <v>0</v>
      </c>
      <c r="AM208" s="2">
        <v>0</v>
      </c>
      <c r="AN208" s="2">
        <v>0</v>
      </c>
      <c r="AV208" s="16"/>
      <c r="AW208" s="18">
        <f t="shared" si="30"/>
        <v>0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16">
        <v>0</v>
      </c>
      <c r="BJ208" s="18">
        <f t="shared" si="24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2">
        <v>0</v>
      </c>
      <c r="BV208" s="2">
        <v>0</v>
      </c>
      <c r="BW208" s="18">
        <f t="shared" si="25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18">
        <f t="shared" si="26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16">
        <v>0</v>
      </c>
      <c r="CW208" s="18">
        <f t="shared" si="27"/>
        <v>0</v>
      </c>
    </row>
    <row r="209" spans="1:101" ht="13.05" customHeight="1" x14ac:dyDescent="0.2">
      <c r="A209" s="46" t="s">
        <v>204</v>
      </c>
      <c r="B209" s="46" t="s">
        <v>251</v>
      </c>
      <c r="C209" s="89">
        <v>407</v>
      </c>
      <c r="D209" s="46" t="s">
        <v>612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43">
        <v>0</v>
      </c>
      <c r="K209" s="15">
        <v>0</v>
      </c>
      <c r="L209" s="2">
        <v>0</v>
      </c>
      <c r="M209" s="2">
        <v>0</v>
      </c>
      <c r="N209" s="2">
        <v>0</v>
      </c>
      <c r="V209" s="16"/>
      <c r="W209" s="18">
        <f t="shared" si="28"/>
        <v>0</v>
      </c>
      <c r="X209" s="15">
        <v>0</v>
      </c>
      <c r="Y209" s="2">
        <v>0</v>
      </c>
      <c r="Z209" s="2">
        <v>0</v>
      </c>
      <c r="AA209" s="2">
        <v>0</v>
      </c>
      <c r="AI209" s="16"/>
      <c r="AJ209" s="18">
        <f t="shared" si="29"/>
        <v>0</v>
      </c>
      <c r="AK209" s="15">
        <v>0</v>
      </c>
      <c r="AL209" s="2">
        <v>0</v>
      </c>
      <c r="AM209" s="2">
        <v>0</v>
      </c>
      <c r="AN209" s="2">
        <v>0</v>
      </c>
      <c r="AV209" s="16"/>
      <c r="AW209" s="18">
        <f t="shared" si="30"/>
        <v>0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16">
        <v>0</v>
      </c>
      <c r="BJ209" s="18">
        <f t="shared" si="24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18">
        <f t="shared" si="25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18">
        <f t="shared" si="26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16">
        <v>0</v>
      </c>
      <c r="CW209" s="18">
        <f t="shared" si="27"/>
        <v>0</v>
      </c>
    </row>
    <row r="210" spans="1:101" ht="13.05" customHeight="1" x14ac:dyDescent="0.2">
      <c r="A210" s="46" t="s">
        <v>204</v>
      </c>
      <c r="B210" s="46" t="s">
        <v>205</v>
      </c>
      <c r="C210" s="89">
        <v>407</v>
      </c>
      <c r="D210" s="46" t="s">
        <v>612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43">
        <v>0</v>
      </c>
      <c r="K210" s="15">
        <v>0</v>
      </c>
      <c r="L210" s="2">
        <v>0</v>
      </c>
      <c r="M210" s="2">
        <v>0</v>
      </c>
      <c r="N210" s="2">
        <v>0</v>
      </c>
      <c r="V210" s="16"/>
      <c r="W210" s="18">
        <f t="shared" si="28"/>
        <v>0</v>
      </c>
      <c r="X210" s="15">
        <v>0</v>
      </c>
      <c r="Y210" s="2">
        <v>0</v>
      </c>
      <c r="Z210" s="2">
        <v>0</v>
      </c>
      <c r="AA210" s="2">
        <v>0</v>
      </c>
      <c r="AI210" s="16"/>
      <c r="AJ210" s="18">
        <f t="shared" si="29"/>
        <v>0</v>
      </c>
      <c r="AK210" s="15">
        <v>0</v>
      </c>
      <c r="AL210" s="2">
        <v>0</v>
      </c>
      <c r="AM210" s="2">
        <v>0</v>
      </c>
      <c r="AN210" s="2">
        <v>0</v>
      </c>
      <c r="AV210" s="16"/>
      <c r="AW210" s="18">
        <f t="shared" si="30"/>
        <v>0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16">
        <v>0</v>
      </c>
      <c r="BJ210" s="18">
        <f t="shared" si="24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18">
        <f t="shared" si="25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18">
        <f t="shared" si="26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16">
        <v>0</v>
      </c>
      <c r="CW210" s="18">
        <f t="shared" si="27"/>
        <v>0</v>
      </c>
    </row>
    <row r="211" spans="1:101" ht="13.05" customHeight="1" x14ac:dyDescent="0.2">
      <c r="A211" s="46" t="s">
        <v>204</v>
      </c>
      <c r="B211" s="46" t="s">
        <v>251</v>
      </c>
      <c r="C211" s="89">
        <v>407</v>
      </c>
      <c r="D211" s="46" t="s">
        <v>612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43">
        <v>0</v>
      </c>
      <c r="K211" s="15">
        <v>0</v>
      </c>
      <c r="L211" s="2">
        <v>0</v>
      </c>
      <c r="M211" s="2">
        <v>0</v>
      </c>
      <c r="N211" s="2">
        <v>0</v>
      </c>
      <c r="V211" s="16"/>
      <c r="W211" s="18">
        <f t="shared" si="28"/>
        <v>0</v>
      </c>
      <c r="X211" s="15">
        <v>0</v>
      </c>
      <c r="Y211" s="2">
        <v>0</v>
      </c>
      <c r="Z211" s="2">
        <v>0</v>
      </c>
      <c r="AA211" s="2">
        <v>0</v>
      </c>
      <c r="AI211" s="16"/>
      <c r="AJ211" s="18">
        <f t="shared" si="29"/>
        <v>0</v>
      </c>
      <c r="AK211" s="15">
        <v>0</v>
      </c>
      <c r="AL211" s="2">
        <v>0</v>
      </c>
      <c r="AM211" s="2">
        <v>0</v>
      </c>
      <c r="AN211" s="2">
        <v>0</v>
      </c>
      <c r="AV211" s="16"/>
      <c r="AW211" s="18">
        <f t="shared" si="30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16">
        <v>0</v>
      </c>
      <c r="BJ211" s="18">
        <f t="shared" si="24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18">
        <f t="shared" si="25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18">
        <f t="shared" si="26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16">
        <v>0</v>
      </c>
      <c r="CW211" s="18">
        <f t="shared" si="27"/>
        <v>0</v>
      </c>
    </row>
    <row r="212" spans="1:101" ht="13.05" customHeight="1" x14ac:dyDescent="0.2">
      <c r="A212" s="46" t="s">
        <v>204</v>
      </c>
      <c r="B212" s="46" t="s">
        <v>251</v>
      </c>
      <c r="C212" s="89">
        <v>407</v>
      </c>
      <c r="D212" s="46" t="s">
        <v>612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43">
        <v>0</v>
      </c>
      <c r="K212" s="15">
        <v>0</v>
      </c>
      <c r="L212" s="2">
        <v>0</v>
      </c>
      <c r="M212" s="2">
        <v>0</v>
      </c>
      <c r="N212" s="2">
        <v>0</v>
      </c>
      <c r="V212" s="16"/>
      <c r="W212" s="18">
        <f t="shared" si="28"/>
        <v>0</v>
      </c>
      <c r="X212" s="15">
        <v>0</v>
      </c>
      <c r="Y212" s="2">
        <v>0</v>
      </c>
      <c r="Z212" s="2">
        <v>0</v>
      </c>
      <c r="AA212" s="2">
        <v>0</v>
      </c>
      <c r="AI212" s="16"/>
      <c r="AJ212" s="18">
        <f t="shared" si="29"/>
        <v>0</v>
      </c>
      <c r="AK212" s="15">
        <v>0</v>
      </c>
      <c r="AL212" s="2">
        <v>0</v>
      </c>
      <c r="AM212" s="2">
        <v>0</v>
      </c>
      <c r="AN212" s="2">
        <v>0</v>
      </c>
      <c r="AV212" s="16"/>
      <c r="AW212" s="18">
        <f t="shared" si="30"/>
        <v>0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16">
        <v>0</v>
      </c>
      <c r="BJ212" s="18">
        <f t="shared" si="24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18">
        <f t="shared" si="25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18">
        <f t="shared" si="26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16">
        <v>0</v>
      </c>
      <c r="CW212" s="18">
        <f t="shared" si="27"/>
        <v>0</v>
      </c>
    </row>
    <row r="213" spans="1:101" ht="13.05" customHeight="1" x14ac:dyDescent="0.2">
      <c r="A213" s="46" t="s">
        <v>204</v>
      </c>
      <c r="B213" s="46" t="s">
        <v>251</v>
      </c>
      <c r="C213" s="89">
        <v>407</v>
      </c>
      <c r="D213" s="46" t="s">
        <v>612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43">
        <v>0</v>
      </c>
      <c r="K213" s="15">
        <v>0</v>
      </c>
      <c r="L213" s="2">
        <v>0</v>
      </c>
      <c r="M213" s="2">
        <v>0</v>
      </c>
      <c r="N213" s="2">
        <v>0</v>
      </c>
      <c r="V213" s="16"/>
      <c r="W213" s="18">
        <f t="shared" si="28"/>
        <v>0</v>
      </c>
      <c r="X213" s="15">
        <v>0</v>
      </c>
      <c r="Y213" s="2">
        <v>0</v>
      </c>
      <c r="Z213" s="2">
        <v>0</v>
      </c>
      <c r="AA213" s="2">
        <v>0</v>
      </c>
      <c r="AI213" s="16"/>
      <c r="AJ213" s="18">
        <f t="shared" si="29"/>
        <v>0</v>
      </c>
      <c r="AK213" s="15">
        <v>0</v>
      </c>
      <c r="AL213" s="2">
        <v>0</v>
      </c>
      <c r="AM213" s="2">
        <v>0</v>
      </c>
      <c r="AN213" s="2">
        <v>0</v>
      </c>
      <c r="AV213" s="16"/>
      <c r="AW213" s="18">
        <f t="shared" si="30"/>
        <v>0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16">
        <v>0</v>
      </c>
      <c r="BJ213" s="18">
        <f t="shared" si="24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18">
        <f t="shared" si="25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18">
        <f t="shared" si="26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16">
        <v>0</v>
      </c>
      <c r="CW213" s="18">
        <f t="shared" si="27"/>
        <v>0</v>
      </c>
    </row>
    <row r="214" spans="1:101" ht="13.05" customHeight="1" x14ac:dyDescent="0.2">
      <c r="A214" s="46" t="s">
        <v>204</v>
      </c>
      <c r="B214" s="46" t="s">
        <v>251</v>
      </c>
      <c r="C214" s="89">
        <v>407</v>
      </c>
      <c r="D214" s="46" t="s">
        <v>612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43">
        <v>0</v>
      </c>
      <c r="K214" s="15">
        <v>0</v>
      </c>
      <c r="L214" s="2">
        <v>0</v>
      </c>
      <c r="M214" s="2">
        <v>0</v>
      </c>
      <c r="N214" s="2">
        <v>0</v>
      </c>
      <c r="V214" s="16"/>
      <c r="W214" s="18">
        <f t="shared" si="28"/>
        <v>0</v>
      </c>
      <c r="X214" s="15">
        <v>0</v>
      </c>
      <c r="Y214" s="2">
        <v>0</v>
      </c>
      <c r="Z214" s="2">
        <v>0</v>
      </c>
      <c r="AA214" s="2">
        <v>0</v>
      </c>
      <c r="AI214" s="16"/>
      <c r="AJ214" s="18">
        <f t="shared" si="29"/>
        <v>0</v>
      </c>
      <c r="AK214" s="15">
        <v>0</v>
      </c>
      <c r="AL214" s="2">
        <v>0</v>
      </c>
      <c r="AM214" s="2">
        <v>0</v>
      </c>
      <c r="AN214" s="2">
        <v>0</v>
      </c>
      <c r="AV214" s="16"/>
      <c r="AW214" s="18">
        <f t="shared" si="30"/>
        <v>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16">
        <v>0</v>
      </c>
      <c r="BJ214" s="18">
        <f t="shared" si="24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18">
        <f t="shared" si="25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18">
        <f t="shared" si="26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16">
        <v>0</v>
      </c>
      <c r="CW214" s="18">
        <f t="shared" si="27"/>
        <v>0</v>
      </c>
    </row>
    <row r="215" spans="1:101" ht="13.05" customHeight="1" x14ac:dyDescent="0.2">
      <c r="A215" s="46" t="s">
        <v>204</v>
      </c>
      <c r="B215" s="46" t="s">
        <v>251</v>
      </c>
      <c r="C215" s="89">
        <v>407</v>
      </c>
      <c r="D215" s="46" t="s">
        <v>612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43">
        <v>0</v>
      </c>
      <c r="K215" s="15">
        <v>0</v>
      </c>
      <c r="L215" s="2">
        <v>0</v>
      </c>
      <c r="M215" s="2">
        <v>0</v>
      </c>
      <c r="N215" s="2">
        <v>0</v>
      </c>
      <c r="V215" s="16"/>
      <c r="W215" s="18">
        <f t="shared" si="28"/>
        <v>0</v>
      </c>
      <c r="X215" s="15">
        <v>0</v>
      </c>
      <c r="Y215" s="2">
        <v>0</v>
      </c>
      <c r="Z215" s="2">
        <v>0</v>
      </c>
      <c r="AA215" s="2">
        <v>0</v>
      </c>
      <c r="AI215" s="16"/>
      <c r="AJ215" s="18">
        <f t="shared" si="29"/>
        <v>0</v>
      </c>
      <c r="AK215" s="15">
        <v>0</v>
      </c>
      <c r="AL215" s="2">
        <v>0</v>
      </c>
      <c r="AM215" s="2">
        <v>0</v>
      </c>
      <c r="AN215" s="2">
        <v>0</v>
      </c>
      <c r="AV215" s="16"/>
      <c r="AW215" s="18">
        <f t="shared" si="30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16">
        <v>0</v>
      </c>
      <c r="BJ215" s="18">
        <f t="shared" si="24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18">
        <f t="shared" si="25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18">
        <f t="shared" si="26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16">
        <v>0</v>
      </c>
      <c r="CW215" s="18">
        <f t="shared" si="27"/>
        <v>0</v>
      </c>
    </row>
    <row r="216" spans="1:101" ht="13.05" customHeight="1" x14ac:dyDescent="0.2">
      <c r="A216" s="46" t="s">
        <v>22</v>
      </c>
      <c r="B216" s="46" t="s">
        <v>23</v>
      </c>
      <c r="C216" s="89">
        <v>406</v>
      </c>
      <c r="D216" s="46" t="s">
        <v>611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43">
        <v>0</v>
      </c>
      <c r="K216" s="15">
        <v>0</v>
      </c>
      <c r="L216" s="2">
        <v>0</v>
      </c>
      <c r="M216" s="2">
        <v>0</v>
      </c>
      <c r="N216" s="2">
        <v>0</v>
      </c>
      <c r="V216" s="16"/>
      <c r="W216" s="18">
        <f t="shared" si="28"/>
        <v>0</v>
      </c>
      <c r="X216" s="15">
        <v>0</v>
      </c>
      <c r="Y216" s="2">
        <v>0</v>
      </c>
      <c r="Z216" s="2">
        <v>0</v>
      </c>
      <c r="AA216" s="2">
        <v>0</v>
      </c>
      <c r="AI216" s="16"/>
      <c r="AJ216" s="18">
        <f t="shared" si="29"/>
        <v>0</v>
      </c>
      <c r="AK216" s="15">
        <v>0</v>
      </c>
      <c r="AL216" s="2">
        <v>0</v>
      </c>
      <c r="AM216" s="2">
        <v>0</v>
      </c>
      <c r="AN216" s="2">
        <v>0</v>
      </c>
      <c r="AV216" s="16"/>
      <c r="AW216" s="18">
        <f t="shared" si="30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16">
        <v>0</v>
      </c>
      <c r="BJ216" s="18">
        <f t="shared" si="24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18">
        <f t="shared" si="25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18">
        <f t="shared" si="26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16">
        <v>0</v>
      </c>
      <c r="CW216" s="18">
        <f t="shared" si="27"/>
        <v>0</v>
      </c>
    </row>
    <row r="217" spans="1:101" ht="13.05" customHeight="1" x14ac:dyDescent="0.2">
      <c r="A217" s="46" t="s">
        <v>22</v>
      </c>
      <c r="B217" s="46" t="s">
        <v>23</v>
      </c>
      <c r="C217" s="89">
        <v>406</v>
      </c>
      <c r="D217" s="46" t="s">
        <v>611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43">
        <v>0</v>
      </c>
      <c r="K217" s="15">
        <v>0</v>
      </c>
      <c r="L217" s="2">
        <v>0</v>
      </c>
      <c r="M217" s="2">
        <v>0</v>
      </c>
      <c r="N217" s="2">
        <v>0</v>
      </c>
      <c r="V217" s="16"/>
      <c r="W217" s="18">
        <f t="shared" si="28"/>
        <v>0</v>
      </c>
      <c r="X217" s="15">
        <v>0</v>
      </c>
      <c r="Y217" s="2">
        <v>0</v>
      </c>
      <c r="Z217" s="2">
        <v>0</v>
      </c>
      <c r="AA217" s="2">
        <v>0</v>
      </c>
      <c r="AI217" s="16"/>
      <c r="AJ217" s="18">
        <f t="shared" si="29"/>
        <v>0</v>
      </c>
      <c r="AK217" s="15">
        <v>0</v>
      </c>
      <c r="AL217" s="2">
        <v>0</v>
      </c>
      <c r="AM217" s="2">
        <v>0</v>
      </c>
      <c r="AN217" s="2">
        <v>0</v>
      </c>
      <c r="AV217" s="16"/>
      <c r="AW217" s="18">
        <f t="shared" si="30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16">
        <v>0</v>
      </c>
      <c r="BJ217" s="18">
        <f t="shared" si="24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18">
        <f t="shared" si="25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18">
        <f t="shared" si="26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16">
        <v>0</v>
      </c>
      <c r="CW217" s="18">
        <f t="shared" si="27"/>
        <v>0</v>
      </c>
    </row>
    <row r="218" spans="1:101" ht="13.05" customHeight="1" x14ac:dyDescent="0.2">
      <c r="A218" s="46" t="s">
        <v>22</v>
      </c>
      <c r="B218" s="46" t="s">
        <v>23</v>
      </c>
      <c r="C218" s="89">
        <v>406</v>
      </c>
      <c r="D218" s="46" t="s">
        <v>611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43">
        <v>0</v>
      </c>
      <c r="K218" s="15">
        <v>0</v>
      </c>
      <c r="L218" s="2">
        <v>0</v>
      </c>
      <c r="M218" s="2">
        <v>0</v>
      </c>
      <c r="N218" s="2">
        <v>0</v>
      </c>
      <c r="V218" s="16"/>
      <c r="W218" s="18">
        <f t="shared" si="28"/>
        <v>0</v>
      </c>
      <c r="X218" s="15">
        <v>0</v>
      </c>
      <c r="Y218" s="2">
        <v>0</v>
      </c>
      <c r="Z218" s="2">
        <v>0</v>
      </c>
      <c r="AA218" s="2">
        <v>0</v>
      </c>
      <c r="AI218" s="16"/>
      <c r="AJ218" s="18">
        <f t="shared" si="29"/>
        <v>0</v>
      </c>
      <c r="AK218" s="15">
        <v>0</v>
      </c>
      <c r="AL218" s="2">
        <v>0</v>
      </c>
      <c r="AM218" s="2">
        <v>0</v>
      </c>
      <c r="AN218" s="2">
        <v>0</v>
      </c>
      <c r="AV218" s="16"/>
      <c r="AW218" s="18">
        <f t="shared" si="30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16">
        <v>0</v>
      </c>
      <c r="BJ218" s="18">
        <f t="shared" si="24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18">
        <f t="shared" si="25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18">
        <f t="shared" si="26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0</v>
      </c>
      <c r="CV218" s="16">
        <v>0</v>
      </c>
      <c r="CW218" s="18">
        <f t="shared" si="27"/>
        <v>0</v>
      </c>
    </row>
    <row r="219" spans="1:101" ht="13.05" customHeight="1" x14ac:dyDescent="0.2">
      <c r="A219" s="46" t="s">
        <v>22</v>
      </c>
      <c r="B219" s="46" t="s">
        <v>23</v>
      </c>
      <c r="C219" s="89">
        <v>406</v>
      </c>
      <c r="D219" s="46" t="s">
        <v>611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43">
        <v>0</v>
      </c>
      <c r="K219" s="15">
        <v>0</v>
      </c>
      <c r="L219" s="2">
        <v>0</v>
      </c>
      <c r="M219" s="2">
        <v>0</v>
      </c>
      <c r="N219" s="2">
        <v>0</v>
      </c>
      <c r="V219" s="16"/>
      <c r="W219" s="18">
        <f t="shared" si="28"/>
        <v>0</v>
      </c>
      <c r="X219" s="15">
        <v>0</v>
      </c>
      <c r="Y219" s="2">
        <v>0</v>
      </c>
      <c r="Z219" s="2">
        <v>0</v>
      </c>
      <c r="AA219" s="2">
        <v>0</v>
      </c>
      <c r="AI219" s="16"/>
      <c r="AJ219" s="18">
        <f t="shared" si="29"/>
        <v>0</v>
      </c>
      <c r="AK219" s="15">
        <v>0</v>
      </c>
      <c r="AL219" s="2">
        <v>0</v>
      </c>
      <c r="AM219" s="2">
        <v>0</v>
      </c>
      <c r="AN219" s="2">
        <v>0</v>
      </c>
      <c r="AV219" s="16"/>
      <c r="AW219" s="18">
        <f t="shared" si="30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16">
        <v>0</v>
      </c>
      <c r="BJ219" s="18">
        <f t="shared" si="24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2">
        <v>0</v>
      </c>
      <c r="BV219" s="2">
        <v>0</v>
      </c>
      <c r="BW219" s="18">
        <f t="shared" si="25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18">
        <f t="shared" si="26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16">
        <v>0</v>
      </c>
      <c r="CW219" s="18">
        <f t="shared" si="27"/>
        <v>0</v>
      </c>
    </row>
    <row r="220" spans="1:101" ht="13.05" customHeight="1" x14ac:dyDescent="0.2">
      <c r="A220" s="46" t="s">
        <v>22</v>
      </c>
      <c r="B220" s="46" t="s">
        <v>23</v>
      </c>
      <c r="C220" s="89">
        <v>406</v>
      </c>
      <c r="D220" s="46" t="s">
        <v>611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43">
        <v>0</v>
      </c>
      <c r="K220" s="15">
        <v>0</v>
      </c>
      <c r="L220" s="2">
        <v>0</v>
      </c>
      <c r="M220" s="2">
        <v>0</v>
      </c>
      <c r="N220" s="2">
        <v>0</v>
      </c>
      <c r="V220" s="16"/>
      <c r="W220" s="18">
        <f t="shared" si="28"/>
        <v>0</v>
      </c>
      <c r="X220" s="15">
        <v>0</v>
      </c>
      <c r="Y220" s="2">
        <v>0</v>
      </c>
      <c r="Z220" s="2">
        <v>0</v>
      </c>
      <c r="AA220" s="2">
        <v>0</v>
      </c>
      <c r="AI220" s="16"/>
      <c r="AJ220" s="18">
        <f t="shared" si="29"/>
        <v>0</v>
      </c>
      <c r="AK220" s="15">
        <v>0</v>
      </c>
      <c r="AL220" s="2">
        <v>0</v>
      </c>
      <c r="AM220" s="2">
        <v>0</v>
      </c>
      <c r="AN220" s="2">
        <v>0</v>
      </c>
      <c r="AV220" s="16"/>
      <c r="AW220" s="18">
        <f t="shared" si="30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16">
        <v>0</v>
      </c>
      <c r="BJ220" s="18">
        <f t="shared" si="24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18">
        <f t="shared" si="25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18">
        <f t="shared" si="26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16">
        <v>0</v>
      </c>
      <c r="CW220" s="18">
        <f t="shared" si="27"/>
        <v>0</v>
      </c>
    </row>
    <row r="221" spans="1:101" ht="13.05" customHeight="1" x14ac:dyDescent="0.2">
      <c r="A221" s="46" t="s">
        <v>22</v>
      </c>
      <c r="B221" s="46" t="s">
        <v>23</v>
      </c>
      <c r="C221" s="89">
        <v>406</v>
      </c>
      <c r="D221" s="46" t="s">
        <v>611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43">
        <v>0</v>
      </c>
      <c r="K221" s="15">
        <v>0</v>
      </c>
      <c r="L221" s="2">
        <v>0</v>
      </c>
      <c r="M221" s="2">
        <v>0</v>
      </c>
      <c r="N221" s="2">
        <v>0</v>
      </c>
      <c r="V221" s="16"/>
      <c r="W221" s="18">
        <f t="shared" si="28"/>
        <v>0</v>
      </c>
      <c r="X221" s="15">
        <v>0</v>
      </c>
      <c r="Y221" s="2">
        <v>0</v>
      </c>
      <c r="Z221" s="2">
        <v>0</v>
      </c>
      <c r="AA221" s="2">
        <v>0</v>
      </c>
      <c r="AI221" s="16"/>
      <c r="AJ221" s="18">
        <f t="shared" si="29"/>
        <v>0</v>
      </c>
      <c r="AK221" s="15">
        <v>0</v>
      </c>
      <c r="AL221" s="2">
        <v>0</v>
      </c>
      <c r="AM221" s="2">
        <v>0</v>
      </c>
      <c r="AN221" s="2">
        <v>0</v>
      </c>
      <c r="AV221" s="16"/>
      <c r="AW221" s="18">
        <f t="shared" si="30"/>
        <v>0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16">
        <v>0</v>
      </c>
      <c r="BJ221" s="18">
        <f t="shared" si="24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18">
        <f t="shared" si="25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18">
        <f t="shared" si="26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16">
        <v>0</v>
      </c>
      <c r="CW221" s="18">
        <f t="shared" si="27"/>
        <v>0</v>
      </c>
    </row>
    <row r="222" spans="1:101" ht="13.05" customHeight="1" x14ac:dyDescent="0.2">
      <c r="A222" s="46" t="s">
        <v>22</v>
      </c>
      <c r="B222" s="46" t="s">
        <v>23</v>
      </c>
      <c r="C222" s="89">
        <v>406</v>
      </c>
      <c r="D222" s="46" t="s">
        <v>611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43">
        <v>0</v>
      </c>
      <c r="K222" s="15">
        <v>0</v>
      </c>
      <c r="L222" s="2">
        <v>0</v>
      </c>
      <c r="M222" s="2">
        <v>0</v>
      </c>
      <c r="N222" s="2">
        <v>0</v>
      </c>
      <c r="V222" s="16"/>
      <c r="W222" s="18">
        <f t="shared" si="28"/>
        <v>0</v>
      </c>
      <c r="X222" s="15">
        <v>0</v>
      </c>
      <c r="Y222" s="2">
        <v>0</v>
      </c>
      <c r="Z222" s="2">
        <v>0</v>
      </c>
      <c r="AA222" s="2">
        <v>0</v>
      </c>
      <c r="AI222" s="16"/>
      <c r="AJ222" s="18">
        <f t="shared" si="29"/>
        <v>0</v>
      </c>
      <c r="AK222" s="15">
        <v>0</v>
      </c>
      <c r="AL222" s="2">
        <v>0</v>
      </c>
      <c r="AM222" s="2">
        <v>0</v>
      </c>
      <c r="AN222" s="2">
        <v>0</v>
      </c>
      <c r="AV222" s="16"/>
      <c r="AW222" s="18">
        <f t="shared" si="30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16">
        <v>0</v>
      </c>
      <c r="BJ222" s="18">
        <f t="shared" si="24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18">
        <f t="shared" si="25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18">
        <f t="shared" si="26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16">
        <v>0</v>
      </c>
      <c r="CW222" s="18">
        <f t="shared" si="27"/>
        <v>0</v>
      </c>
    </row>
    <row r="223" spans="1:101" ht="13.05" customHeight="1" x14ac:dyDescent="0.2">
      <c r="A223" s="46" t="s">
        <v>22</v>
      </c>
      <c r="B223" s="46" t="s">
        <v>23</v>
      </c>
      <c r="C223" s="89">
        <v>406</v>
      </c>
      <c r="D223" s="46" t="s">
        <v>611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43">
        <v>0</v>
      </c>
      <c r="K223" s="15">
        <v>0</v>
      </c>
      <c r="L223" s="2">
        <v>0</v>
      </c>
      <c r="M223" s="2">
        <v>0</v>
      </c>
      <c r="N223" s="2">
        <v>0</v>
      </c>
      <c r="V223" s="16"/>
      <c r="W223" s="18">
        <f t="shared" si="28"/>
        <v>0</v>
      </c>
      <c r="X223" s="15">
        <v>0</v>
      </c>
      <c r="Y223" s="2">
        <v>0</v>
      </c>
      <c r="Z223" s="2">
        <v>0</v>
      </c>
      <c r="AA223" s="2">
        <v>0</v>
      </c>
      <c r="AI223" s="16"/>
      <c r="AJ223" s="18">
        <f t="shared" si="29"/>
        <v>0</v>
      </c>
      <c r="AK223" s="15">
        <v>0</v>
      </c>
      <c r="AL223" s="2">
        <v>0</v>
      </c>
      <c r="AM223" s="2">
        <v>0</v>
      </c>
      <c r="AN223" s="2">
        <v>0</v>
      </c>
      <c r="AV223" s="16"/>
      <c r="AW223" s="18">
        <f t="shared" si="30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16">
        <v>0</v>
      </c>
      <c r="BJ223" s="18">
        <f t="shared" si="24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18">
        <f t="shared" si="25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18">
        <f t="shared" si="26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16">
        <v>0</v>
      </c>
      <c r="CW223" s="18">
        <f t="shared" si="27"/>
        <v>0</v>
      </c>
    </row>
    <row r="224" spans="1:101" ht="13.05" customHeight="1" x14ac:dyDescent="0.2">
      <c r="A224" s="46" t="s">
        <v>22</v>
      </c>
      <c r="B224" s="46" t="s">
        <v>23</v>
      </c>
      <c r="C224" s="89">
        <v>406</v>
      </c>
      <c r="D224" s="46" t="s">
        <v>611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43">
        <v>0</v>
      </c>
      <c r="K224" s="15">
        <v>0</v>
      </c>
      <c r="L224" s="2">
        <v>0</v>
      </c>
      <c r="M224" s="2">
        <v>0</v>
      </c>
      <c r="N224" s="2">
        <v>0</v>
      </c>
      <c r="V224" s="16"/>
      <c r="W224" s="18">
        <f t="shared" si="28"/>
        <v>0</v>
      </c>
      <c r="X224" s="15">
        <v>0</v>
      </c>
      <c r="Y224" s="2">
        <v>0</v>
      </c>
      <c r="Z224" s="2">
        <v>0</v>
      </c>
      <c r="AA224" s="2">
        <v>0</v>
      </c>
      <c r="AI224" s="16"/>
      <c r="AJ224" s="18">
        <f t="shared" si="29"/>
        <v>0</v>
      </c>
      <c r="AK224" s="15">
        <v>0</v>
      </c>
      <c r="AL224" s="2">
        <v>0</v>
      </c>
      <c r="AM224" s="2">
        <v>0</v>
      </c>
      <c r="AN224" s="2">
        <v>0</v>
      </c>
      <c r="AV224" s="16"/>
      <c r="AW224" s="18">
        <f t="shared" si="30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16">
        <v>0</v>
      </c>
      <c r="BJ224" s="18">
        <f t="shared" si="24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18">
        <f t="shared" si="25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18">
        <f t="shared" si="26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16">
        <v>0</v>
      </c>
      <c r="CW224" s="18">
        <f t="shared" si="27"/>
        <v>0</v>
      </c>
    </row>
    <row r="225" spans="1:101" ht="13.05" customHeight="1" x14ac:dyDescent="0.2">
      <c r="A225" s="46" t="s">
        <v>22</v>
      </c>
      <c r="B225" s="46" t="s">
        <v>23</v>
      </c>
      <c r="C225" s="89">
        <v>406</v>
      </c>
      <c r="D225" s="46" t="s">
        <v>611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43">
        <v>0</v>
      </c>
      <c r="K225" s="15">
        <v>0</v>
      </c>
      <c r="L225" s="2">
        <v>0</v>
      </c>
      <c r="M225" s="2">
        <v>0</v>
      </c>
      <c r="N225" s="2">
        <v>0</v>
      </c>
      <c r="V225" s="16"/>
      <c r="W225" s="18">
        <f t="shared" si="28"/>
        <v>0</v>
      </c>
      <c r="X225" s="15">
        <v>0</v>
      </c>
      <c r="Y225" s="2">
        <v>0</v>
      </c>
      <c r="Z225" s="2">
        <v>0</v>
      </c>
      <c r="AA225" s="2">
        <v>0</v>
      </c>
      <c r="AI225" s="16"/>
      <c r="AJ225" s="18">
        <f t="shared" si="29"/>
        <v>0</v>
      </c>
      <c r="AK225" s="15">
        <v>0</v>
      </c>
      <c r="AL225" s="2">
        <v>0</v>
      </c>
      <c r="AM225" s="2">
        <v>0</v>
      </c>
      <c r="AN225" s="2">
        <v>0</v>
      </c>
      <c r="AV225" s="16"/>
      <c r="AW225" s="18">
        <f t="shared" si="30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16">
        <v>0</v>
      </c>
      <c r="BJ225" s="18">
        <f t="shared" si="24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18">
        <f t="shared" si="25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18">
        <f t="shared" si="26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16">
        <v>0</v>
      </c>
      <c r="CW225" s="18">
        <f t="shared" si="27"/>
        <v>0</v>
      </c>
    </row>
    <row r="226" spans="1:101" ht="13.05" customHeight="1" x14ac:dyDescent="0.2">
      <c r="A226" s="46" t="s">
        <v>22</v>
      </c>
      <c r="B226" s="46" t="s">
        <v>23</v>
      </c>
      <c r="C226" s="89">
        <v>406</v>
      </c>
      <c r="D226" s="46" t="s">
        <v>611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43">
        <v>0</v>
      </c>
      <c r="K226" s="15">
        <v>0</v>
      </c>
      <c r="L226" s="2">
        <v>0</v>
      </c>
      <c r="M226" s="2">
        <v>0</v>
      </c>
      <c r="N226" s="2">
        <v>0</v>
      </c>
      <c r="V226" s="16"/>
      <c r="W226" s="18">
        <f t="shared" si="28"/>
        <v>0</v>
      </c>
      <c r="X226" s="15">
        <v>0</v>
      </c>
      <c r="Y226" s="2">
        <v>0</v>
      </c>
      <c r="Z226" s="2">
        <v>0</v>
      </c>
      <c r="AA226" s="2">
        <v>0</v>
      </c>
      <c r="AI226" s="16"/>
      <c r="AJ226" s="18">
        <f t="shared" si="29"/>
        <v>0</v>
      </c>
      <c r="AK226" s="15">
        <v>0</v>
      </c>
      <c r="AL226" s="2">
        <v>0</v>
      </c>
      <c r="AM226" s="2">
        <v>0</v>
      </c>
      <c r="AN226" s="2">
        <v>0</v>
      </c>
      <c r="AV226" s="16"/>
      <c r="AW226" s="18">
        <f t="shared" si="30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16">
        <v>0</v>
      </c>
      <c r="BJ226" s="18">
        <f t="shared" si="24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18">
        <f t="shared" si="25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18">
        <f t="shared" si="26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16">
        <v>0</v>
      </c>
      <c r="CW226" s="18">
        <f t="shared" si="27"/>
        <v>0</v>
      </c>
    </row>
    <row r="227" spans="1:101" ht="13.05" customHeight="1" x14ac:dyDescent="0.2">
      <c r="A227" s="46" t="s">
        <v>22</v>
      </c>
      <c r="B227" s="46" t="s">
        <v>23</v>
      </c>
      <c r="C227" s="89">
        <v>406</v>
      </c>
      <c r="D227" s="46" t="s">
        <v>611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43">
        <v>0</v>
      </c>
      <c r="K227" s="15">
        <v>0</v>
      </c>
      <c r="L227" s="2">
        <v>0</v>
      </c>
      <c r="M227" s="2">
        <v>0</v>
      </c>
      <c r="N227" s="2">
        <v>0</v>
      </c>
      <c r="V227" s="16"/>
      <c r="W227" s="18">
        <f t="shared" si="28"/>
        <v>0</v>
      </c>
      <c r="X227" s="15">
        <v>0</v>
      </c>
      <c r="Y227" s="2">
        <v>0</v>
      </c>
      <c r="Z227" s="2">
        <v>0</v>
      </c>
      <c r="AA227" s="2">
        <v>0</v>
      </c>
      <c r="AI227" s="16"/>
      <c r="AJ227" s="18">
        <f t="shared" si="29"/>
        <v>0</v>
      </c>
      <c r="AK227" s="15">
        <v>0</v>
      </c>
      <c r="AL227" s="2">
        <v>0</v>
      </c>
      <c r="AM227" s="2">
        <v>0</v>
      </c>
      <c r="AN227" s="2">
        <v>0</v>
      </c>
      <c r="AV227" s="16"/>
      <c r="AW227" s="18">
        <f t="shared" si="30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16">
        <v>0</v>
      </c>
      <c r="BJ227" s="18">
        <f t="shared" si="24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18">
        <f t="shared" si="25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18">
        <f t="shared" si="26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16">
        <v>0</v>
      </c>
      <c r="CW227" s="18">
        <f t="shared" si="27"/>
        <v>0</v>
      </c>
    </row>
    <row r="228" spans="1:101" ht="13.05" customHeight="1" x14ac:dyDescent="0.2">
      <c r="A228" s="46" t="s">
        <v>22</v>
      </c>
      <c r="B228" s="46" t="s">
        <v>23</v>
      </c>
      <c r="C228" s="89">
        <v>406</v>
      </c>
      <c r="D228" s="46" t="s">
        <v>611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43">
        <v>0</v>
      </c>
      <c r="K228" s="15">
        <v>0</v>
      </c>
      <c r="L228" s="2">
        <v>0</v>
      </c>
      <c r="M228" s="2">
        <v>0</v>
      </c>
      <c r="N228" s="2">
        <v>0</v>
      </c>
      <c r="V228" s="16"/>
      <c r="W228" s="18">
        <f t="shared" si="28"/>
        <v>0</v>
      </c>
      <c r="X228" s="15">
        <v>0</v>
      </c>
      <c r="Y228" s="2">
        <v>0</v>
      </c>
      <c r="Z228" s="2">
        <v>0</v>
      </c>
      <c r="AA228" s="2">
        <v>0</v>
      </c>
      <c r="AI228" s="16"/>
      <c r="AJ228" s="18">
        <f t="shared" si="29"/>
        <v>0</v>
      </c>
      <c r="AK228" s="15">
        <v>0</v>
      </c>
      <c r="AL228" s="2">
        <v>0</v>
      </c>
      <c r="AM228" s="2">
        <v>0</v>
      </c>
      <c r="AN228" s="2">
        <v>0</v>
      </c>
      <c r="AV228" s="16"/>
      <c r="AW228" s="18">
        <f t="shared" si="30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16">
        <v>0</v>
      </c>
      <c r="BJ228" s="18">
        <f t="shared" si="24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18">
        <f t="shared" si="25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18">
        <f t="shared" si="26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16">
        <v>0</v>
      </c>
      <c r="CW228" s="18">
        <f t="shared" si="27"/>
        <v>0</v>
      </c>
    </row>
    <row r="229" spans="1:101" ht="13.05" customHeight="1" x14ac:dyDescent="0.2">
      <c r="A229" s="46" t="s">
        <v>22</v>
      </c>
      <c r="B229" s="46" t="s">
        <v>23</v>
      </c>
      <c r="C229" s="89">
        <v>406</v>
      </c>
      <c r="D229" s="46" t="s">
        <v>611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43">
        <v>0</v>
      </c>
      <c r="K229" s="15">
        <v>0</v>
      </c>
      <c r="L229" s="2">
        <v>0</v>
      </c>
      <c r="M229" s="2">
        <v>0</v>
      </c>
      <c r="N229" s="2">
        <v>0</v>
      </c>
      <c r="V229" s="16"/>
      <c r="W229" s="18">
        <f t="shared" si="28"/>
        <v>0</v>
      </c>
      <c r="X229" s="15">
        <v>0</v>
      </c>
      <c r="Y229" s="2">
        <v>0</v>
      </c>
      <c r="Z229" s="2">
        <v>0</v>
      </c>
      <c r="AA229" s="2">
        <v>0</v>
      </c>
      <c r="AI229" s="16"/>
      <c r="AJ229" s="18">
        <f t="shared" si="29"/>
        <v>0</v>
      </c>
      <c r="AK229" s="15">
        <v>0</v>
      </c>
      <c r="AL229" s="2">
        <v>0</v>
      </c>
      <c r="AM229" s="2">
        <v>0</v>
      </c>
      <c r="AN229" s="2">
        <v>0</v>
      </c>
      <c r="AV229" s="16"/>
      <c r="AW229" s="18">
        <f t="shared" si="30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16">
        <v>0</v>
      </c>
      <c r="BJ229" s="18">
        <f t="shared" si="24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18">
        <f t="shared" si="25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18">
        <f t="shared" si="26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16">
        <v>0</v>
      </c>
      <c r="CW229" s="18">
        <f t="shared" si="27"/>
        <v>0</v>
      </c>
    </row>
    <row r="230" spans="1:101" ht="13.05" customHeight="1" x14ac:dyDescent="0.2">
      <c r="A230" s="46" t="s">
        <v>22</v>
      </c>
      <c r="B230" s="46" t="s">
        <v>38</v>
      </c>
      <c r="C230" s="89">
        <v>406</v>
      </c>
      <c r="D230" s="46" t="s">
        <v>611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43">
        <v>0</v>
      </c>
      <c r="K230" s="15">
        <v>0</v>
      </c>
      <c r="L230" s="2">
        <v>0</v>
      </c>
      <c r="M230" s="2">
        <v>0</v>
      </c>
      <c r="N230" s="2">
        <v>0</v>
      </c>
      <c r="V230" s="16"/>
      <c r="W230" s="18">
        <f t="shared" si="28"/>
        <v>0</v>
      </c>
      <c r="X230" s="15">
        <v>0</v>
      </c>
      <c r="Y230" s="2">
        <v>0</v>
      </c>
      <c r="Z230" s="2">
        <v>0</v>
      </c>
      <c r="AA230" s="2">
        <v>0</v>
      </c>
      <c r="AI230" s="16"/>
      <c r="AJ230" s="18">
        <f t="shared" si="29"/>
        <v>0</v>
      </c>
      <c r="AK230" s="15">
        <v>0</v>
      </c>
      <c r="AL230" s="2">
        <v>0</v>
      </c>
      <c r="AM230" s="2">
        <v>0</v>
      </c>
      <c r="AN230" s="2">
        <v>0</v>
      </c>
      <c r="AV230" s="16"/>
      <c r="AW230" s="18">
        <f t="shared" si="30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16">
        <v>0</v>
      </c>
      <c r="BJ230" s="18">
        <f t="shared" si="24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18">
        <f t="shared" si="25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18">
        <f t="shared" si="26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16">
        <v>0</v>
      </c>
      <c r="CW230" s="18">
        <f t="shared" si="27"/>
        <v>0</v>
      </c>
    </row>
    <row r="231" spans="1:101" ht="13.05" customHeight="1" x14ac:dyDescent="0.2">
      <c r="A231" s="46" t="s">
        <v>22</v>
      </c>
      <c r="B231" s="46" t="s">
        <v>23</v>
      </c>
      <c r="C231" s="89">
        <v>406</v>
      </c>
      <c r="D231" s="46" t="s">
        <v>611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43">
        <v>0</v>
      </c>
      <c r="K231" s="15">
        <v>0</v>
      </c>
      <c r="L231" s="2">
        <v>0</v>
      </c>
      <c r="M231" s="2">
        <v>0</v>
      </c>
      <c r="N231" s="2">
        <v>0</v>
      </c>
      <c r="V231" s="16"/>
      <c r="W231" s="18">
        <f t="shared" si="28"/>
        <v>0</v>
      </c>
      <c r="X231" s="15">
        <v>0</v>
      </c>
      <c r="Y231" s="2">
        <v>0</v>
      </c>
      <c r="Z231" s="2">
        <v>0</v>
      </c>
      <c r="AA231" s="2">
        <v>0</v>
      </c>
      <c r="AI231" s="16"/>
      <c r="AJ231" s="18">
        <f t="shared" si="29"/>
        <v>0</v>
      </c>
      <c r="AK231" s="15">
        <v>0</v>
      </c>
      <c r="AL231" s="2">
        <v>0</v>
      </c>
      <c r="AM231" s="2">
        <v>0</v>
      </c>
      <c r="AN231" s="2">
        <v>0</v>
      </c>
      <c r="AV231" s="16"/>
      <c r="AW231" s="18">
        <f t="shared" si="30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16">
        <v>0</v>
      </c>
      <c r="BJ231" s="18">
        <f t="shared" si="24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18">
        <f t="shared" si="25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18">
        <f t="shared" si="26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16">
        <v>0</v>
      </c>
      <c r="CW231" s="18">
        <f t="shared" si="27"/>
        <v>0</v>
      </c>
    </row>
    <row r="232" spans="1:101" ht="13.05" customHeight="1" x14ac:dyDescent="0.2">
      <c r="A232" s="46" t="s">
        <v>22</v>
      </c>
      <c r="B232" s="46" t="s">
        <v>23</v>
      </c>
      <c r="C232" s="89">
        <v>406</v>
      </c>
      <c r="D232" s="46" t="s">
        <v>611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43">
        <v>0</v>
      </c>
      <c r="K232" s="15">
        <v>0</v>
      </c>
      <c r="L232" s="2">
        <v>0</v>
      </c>
      <c r="M232" s="2">
        <v>0</v>
      </c>
      <c r="N232" s="2">
        <v>0</v>
      </c>
      <c r="V232" s="16"/>
      <c r="W232" s="18">
        <f t="shared" si="28"/>
        <v>0</v>
      </c>
      <c r="X232" s="15">
        <v>0</v>
      </c>
      <c r="Y232" s="2">
        <v>0</v>
      </c>
      <c r="Z232" s="2">
        <v>0</v>
      </c>
      <c r="AA232" s="2">
        <v>0</v>
      </c>
      <c r="AI232" s="16"/>
      <c r="AJ232" s="18">
        <f t="shared" si="29"/>
        <v>0</v>
      </c>
      <c r="AK232" s="15">
        <v>0</v>
      </c>
      <c r="AL232" s="2">
        <v>0</v>
      </c>
      <c r="AM232" s="2">
        <v>0</v>
      </c>
      <c r="AN232" s="2">
        <v>0</v>
      </c>
      <c r="AV232" s="16"/>
      <c r="AW232" s="18">
        <f t="shared" si="30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16">
        <v>0</v>
      </c>
      <c r="BJ232" s="18">
        <f t="shared" si="24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18">
        <f t="shared" si="25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18">
        <f t="shared" si="26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16">
        <v>0</v>
      </c>
      <c r="CW232" s="18">
        <f t="shared" si="27"/>
        <v>0</v>
      </c>
    </row>
    <row r="233" spans="1:101" ht="13.05" customHeight="1" x14ac:dyDescent="0.2">
      <c r="A233" s="46" t="s">
        <v>22</v>
      </c>
      <c r="B233" s="46" t="s">
        <v>23</v>
      </c>
      <c r="C233" s="89">
        <v>406</v>
      </c>
      <c r="D233" s="46" t="s">
        <v>611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43">
        <v>0</v>
      </c>
      <c r="K233" s="15">
        <v>0</v>
      </c>
      <c r="L233" s="2">
        <v>0</v>
      </c>
      <c r="M233" s="2">
        <v>0</v>
      </c>
      <c r="N233" s="2">
        <v>0</v>
      </c>
      <c r="V233" s="16"/>
      <c r="W233" s="18">
        <f t="shared" si="28"/>
        <v>0</v>
      </c>
      <c r="X233" s="15">
        <v>0</v>
      </c>
      <c r="Y233" s="2">
        <v>0</v>
      </c>
      <c r="Z233" s="2">
        <v>0</v>
      </c>
      <c r="AA233" s="2">
        <v>0</v>
      </c>
      <c r="AI233" s="16"/>
      <c r="AJ233" s="18">
        <f t="shared" si="29"/>
        <v>0</v>
      </c>
      <c r="AK233" s="15">
        <v>0</v>
      </c>
      <c r="AL233" s="2">
        <v>0</v>
      </c>
      <c r="AM233" s="2">
        <v>0</v>
      </c>
      <c r="AN233" s="2">
        <v>0</v>
      </c>
      <c r="AV233" s="16"/>
      <c r="AW233" s="18">
        <f t="shared" si="30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16">
        <v>0</v>
      </c>
      <c r="BJ233" s="18">
        <f t="shared" si="24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18">
        <f t="shared" si="25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18">
        <f t="shared" si="26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16">
        <v>0</v>
      </c>
      <c r="CW233" s="18">
        <f t="shared" si="27"/>
        <v>0</v>
      </c>
    </row>
    <row r="234" spans="1:101" ht="13.05" customHeight="1" x14ac:dyDescent="0.2">
      <c r="A234" s="46" t="s">
        <v>22</v>
      </c>
      <c r="B234" s="46" t="s">
        <v>23</v>
      </c>
      <c r="C234" s="89">
        <v>406</v>
      </c>
      <c r="D234" s="46" t="s">
        <v>611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43">
        <v>0</v>
      </c>
      <c r="K234" s="15">
        <v>0</v>
      </c>
      <c r="L234" s="2">
        <v>0</v>
      </c>
      <c r="M234" s="2">
        <v>0</v>
      </c>
      <c r="N234" s="2">
        <v>0</v>
      </c>
      <c r="V234" s="16"/>
      <c r="W234" s="18">
        <f t="shared" si="28"/>
        <v>0</v>
      </c>
      <c r="X234" s="15">
        <v>0</v>
      </c>
      <c r="Y234" s="2">
        <v>0</v>
      </c>
      <c r="Z234" s="2">
        <v>0</v>
      </c>
      <c r="AA234" s="2">
        <v>0</v>
      </c>
      <c r="AI234" s="16"/>
      <c r="AJ234" s="18">
        <f t="shared" si="29"/>
        <v>0</v>
      </c>
      <c r="AK234" s="15">
        <v>0</v>
      </c>
      <c r="AL234" s="2">
        <v>0</v>
      </c>
      <c r="AM234" s="2">
        <v>0</v>
      </c>
      <c r="AN234" s="2">
        <v>0</v>
      </c>
      <c r="AV234" s="16"/>
      <c r="AW234" s="18">
        <f t="shared" si="30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16">
        <v>0</v>
      </c>
      <c r="BJ234" s="18">
        <f t="shared" si="24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18">
        <f t="shared" si="25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18">
        <f t="shared" si="26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16">
        <v>0</v>
      </c>
      <c r="CW234" s="18">
        <f t="shared" si="27"/>
        <v>0</v>
      </c>
    </row>
    <row r="235" spans="1:101" ht="13.05" customHeight="1" x14ac:dyDescent="0.2">
      <c r="A235" s="46" t="s">
        <v>22</v>
      </c>
      <c r="B235" s="46" t="s">
        <v>284</v>
      </c>
      <c r="C235" s="89">
        <v>406</v>
      </c>
      <c r="D235" s="46" t="s">
        <v>611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43">
        <v>0</v>
      </c>
      <c r="K235" s="15">
        <v>0</v>
      </c>
      <c r="L235" s="2">
        <v>0</v>
      </c>
      <c r="M235" s="2">
        <v>0</v>
      </c>
      <c r="N235" s="2">
        <v>0</v>
      </c>
      <c r="V235" s="16"/>
      <c r="W235" s="18">
        <f t="shared" si="28"/>
        <v>0</v>
      </c>
      <c r="X235" s="15">
        <v>0</v>
      </c>
      <c r="Y235" s="2">
        <v>0</v>
      </c>
      <c r="Z235" s="2">
        <v>0</v>
      </c>
      <c r="AA235" s="2">
        <v>0</v>
      </c>
      <c r="AI235" s="16"/>
      <c r="AJ235" s="18">
        <f t="shared" si="29"/>
        <v>0</v>
      </c>
      <c r="AK235" s="15">
        <v>0</v>
      </c>
      <c r="AL235" s="2">
        <v>0</v>
      </c>
      <c r="AM235" s="2">
        <v>0</v>
      </c>
      <c r="AN235" s="2">
        <v>0</v>
      </c>
      <c r="AV235" s="16"/>
      <c r="AW235" s="18">
        <f t="shared" si="30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16">
        <v>0</v>
      </c>
      <c r="BJ235" s="18">
        <f t="shared" si="24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18">
        <f t="shared" si="25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18">
        <f t="shared" si="26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16">
        <v>0</v>
      </c>
      <c r="CW235" s="18">
        <f t="shared" si="27"/>
        <v>0</v>
      </c>
    </row>
    <row r="236" spans="1:101" ht="13.05" customHeight="1" x14ac:dyDescent="0.2">
      <c r="A236" s="46" t="s">
        <v>22</v>
      </c>
      <c r="B236" s="46" t="s">
        <v>284</v>
      </c>
      <c r="C236" s="89">
        <v>406</v>
      </c>
      <c r="D236" s="46" t="s">
        <v>611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43">
        <v>0</v>
      </c>
      <c r="K236" s="15">
        <v>0</v>
      </c>
      <c r="L236" s="2">
        <v>0</v>
      </c>
      <c r="M236" s="2">
        <v>0</v>
      </c>
      <c r="N236" s="2">
        <v>0</v>
      </c>
      <c r="V236" s="16"/>
      <c r="W236" s="18">
        <f t="shared" si="28"/>
        <v>0</v>
      </c>
      <c r="X236" s="15">
        <v>0</v>
      </c>
      <c r="Y236" s="2">
        <v>0</v>
      </c>
      <c r="Z236" s="2">
        <v>0</v>
      </c>
      <c r="AA236" s="2">
        <v>0</v>
      </c>
      <c r="AI236" s="16"/>
      <c r="AJ236" s="18">
        <f t="shared" si="29"/>
        <v>0</v>
      </c>
      <c r="AK236" s="15">
        <v>0</v>
      </c>
      <c r="AL236" s="2">
        <v>0</v>
      </c>
      <c r="AM236" s="2">
        <v>0</v>
      </c>
      <c r="AN236" s="2">
        <v>0</v>
      </c>
      <c r="AV236" s="16"/>
      <c r="AW236" s="18">
        <f t="shared" si="30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16">
        <v>0</v>
      </c>
      <c r="BJ236" s="18">
        <f t="shared" si="24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18">
        <f t="shared" si="25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18">
        <f t="shared" si="26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16">
        <v>0</v>
      </c>
      <c r="CW236" s="18">
        <f t="shared" si="27"/>
        <v>0</v>
      </c>
    </row>
    <row r="237" spans="1:101" ht="13.05" customHeight="1" x14ac:dyDescent="0.2">
      <c r="A237" s="46" t="s">
        <v>22</v>
      </c>
      <c r="B237" s="46" t="s">
        <v>38</v>
      </c>
      <c r="C237" s="89">
        <v>406</v>
      </c>
      <c r="D237" s="46" t="s">
        <v>611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43">
        <v>0</v>
      </c>
      <c r="K237" s="15">
        <v>0</v>
      </c>
      <c r="L237" s="2">
        <v>0</v>
      </c>
      <c r="M237" s="2">
        <v>0</v>
      </c>
      <c r="N237" s="2">
        <v>0</v>
      </c>
      <c r="V237" s="16"/>
      <c r="W237" s="18">
        <f t="shared" si="28"/>
        <v>0</v>
      </c>
      <c r="X237" s="15">
        <v>0</v>
      </c>
      <c r="Y237" s="2">
        <v>0</v>
      </c>
      <c r="Z237" s="2">
        <v>0</v>
      </c>
      <c r="AA237" s="2">
        <v>0</v>
      </c>
      <c r="AI237" s="16"/>
      <c r="AJ237" s="18">
        <f t="shared" si="29"/>
        <v>0</v>
      </c>
      <c r="AK237" s="15">
        <v>0</v>
      </c>
      <c r="AL237" s="2">
        <v>0</v>
      </c>
      <c r="AM237" s="2">
        <v>0</v>
      </c>
      <c r="AN237" s="2">
        <v>0</v>
      </c>
      <c r="AV237" s="16"/>
      <c r="AW237" s="18">
        <f t="shared" si="30"/>
        <v>0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16">
        <v>0</v>
      </c>
      <c r="BJ237" s="18">
        <f t="shared" si="24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18">
        <f t="shared" si="25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18">
        <f t="shared" si="26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16">
        <v>0</v>
      </c>
      <c r="CW237" s="18">
        <f t="shared" si="27"/>
        <v>0</v>
      </c>
    </row>
    <row r="238" spans="1:101" ht="13.05" customHeight="1" x14ac:dyDescent="0.2">
      <c r="A238" s="46" t="s">
        <v>22</v>
      </c>
      <c r="B238" s="46" t="s">
        <v>284</v>
      </c>
      <c r="C238" s="89">
        <v>406</v>
      </c>
      <c r="D238" s="46" t="s">
        <v>611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43">
        <v>0</v>
      </c>
      <c r="K238" s="15">
        <v>0</v>
      </c>
      <c r="L238" s="2">
        <v>0</v>
      </c>
      <c r="M238" s="2">
        <v>0</v>
      </c>
      <c r="N238" s="2">
        <v>0</v>
      </c>
      <c r="V238" s="16"/>
      <c r="W238" s="18">
        <f t="shared" si="28"/>
        <v>0</v>
      </c>
      <c r="X238" s="15">
        <v>0</v>
      </c>
      <c r="Y238" s="2">
        <v>0</v>
      </c>
      <c r="Z238" s="2">
        <v>0</v>
      </c>
      <c r="AA238" s="2">
        <v>0</v>
      </c>
      <c r="AI238" s="16"/>
      <c r="AJ238" s="18">
        <f t="shared" si="29"/>
        <v>0</v>
      </c>
      <c r="AK238" s="15">
        <v>0</v>
      </c>
      <c r="AL238" s="2">
        <v>0</v>
      </c>
      <c r="AM238" s="2">
        <v>0</v>
      </c>
      <c r="AN238" s="2">
        <v>0</v>
      </c>
      <c r="AV238" s="16"/>
      <c r="AW238" s="18">
        <f t="shared" si="30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16">
        <v>0</v>
      </c>
      <c r="BJ238" s="18">
        <f t="shared" si="24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18">
        <f t="shared" si="25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18">
        <f t="shared" si="26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16">
        <v>0</v>
      </c>
      <c r="CW238" s="18">
        <f t="shared" si="27"/>
        <v>0</v>
      </c>
    </row>
    <row r="239" spans="1:101" ht="13.05" customHeight="1" x14ac:dyDescent="0.2">
      <c r="A239" s="46" t="s">
        <v>22</v>
      </c>
      <c r="B239" s="46" t="s">
        <v>284</v>
      </c>
      <c r="C239" s="89">
        <v>406</v>
      </c>
      <c r="D239" s="46" t="s">
        <v>611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43">
        <v>0</v>
      </c>
      <c r="K239" s="15">
        <v>0</v>
      </c>
      <c r="L239" s="2">
        <v>0</v>
      </c>
      <c r="M239" s="2">
        <v>0</v>
      </c>
      <c r="N239" s="2">
        <v>0</v>
      </c>
      <c r="V239" s="16"/>
      <c r="W239" s="18">
        <f t="shared" si="28"/>
        <v>0</v>
      </c>
      <c r="X239" s="15">
        <v>0</v>
      </c>
      <c r="Y239" s="2">
        <v>0</v>
      </c>
      <c r="Z239" s="2">
        <v>0</v>
      </c>
      <c r="AA239" s="2">
        <v>0</v>
      </c>
      <c r="AI239" s="16"/>
      <c r="AJ239" s="18">
        <f t="shared" si="29"/>
        <v>0</v>
      </c>
      <c r="AK239" s="15">
        <v>0</v>
      </c>
      <c r="AL239" s="2">
        <v>0</v>
      </c>
      <c r="AM239" s="2">
        <v>0</v>
      </c>
      <c r="AN239" s="2">
        <v>0</v>
      </c>
      <c r="AV239" s="16"/>
      <c r="AW239" s="18">
        <f t="shared" si="30"/>
        <v>0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16">
        <v>0</v>
      </c>
      <c r="BJ239" s="18">
        <f t="shared" si="24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18">
        <f t="shared" si="25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18">
        <f t="shared" si="26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16">
        <v>0</v>
      </c>
      <c r="CW239" s="18">
        <f t="shared" si="27"/>
        <v>0</v>
      </c>
    </row>
    <row r="240" spans="1:101" ht="13.05" customHeight="1" x14ac:dyDescent="0.2">
      <c r="A240" s="46" t="s">
        <v>22</v>
      </c>
      <c r="B240" s="46" t="s">
        <v>284</v>
      </c>
      <c r="C240" s="89">
        <v>406</v>
      </c>
      <c r="D240" s="46" t="s">
        <v>611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43">
        <v>0</v>
      </c>
      <c r="K240" s="15">
        <v>0</v>
      </c>
      <c r="L240" s="2">
        <v>0</v>
      </c>
      <c r="M240" s="2">
        <v>0</v>
      </c>
      <c r="N240" s="2">
        <v>0</v>
      </c>
      <c r="V240" s="16"/>
      <c r="W240" s="18">
        <f t="shared" si="28"/>
        <v>0</v>
      </c>
      <c r="X240" s="15">
        <v>0</v>
      </c>
      <c r="Y240" s="2">
        <v>0</v>
      </c>
      <c r="Z240" s="2">
        <v>0</v>
      </c>
      <c r="AA240" s="2">
        <v>0</v>
      </c>
      <c r="AI240" s="16"/>
      <c r="AJ240" s="18">
        <f t="shared" si="29"/>
        <v>0</v>
      </c>
      <c r="AK240" s="15">
        <v>0</v>
      </c>
      <c r="AL240" s="2">
        <v>0</v>
      </c>
      <c r="AM240" s="2">
        <v>0</v>
      </c>
      <c r="AN240" s="2">
        <v>0</v>
      </c>
      <c r="AV240" s="16"/>
      <c r="AW240" s="18">
        <f t="shared" si="30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16">
        <v>0</v>
      </c>
      <c r="BJ240" s="18">
        <f t="shared" si="24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18">
        <f t="shared" si="25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18">
        <f t="shared" si="26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16">
        <v>0</v>
      </c>
      <c r="CW240" s="18">
        <f t="shared" si="27"/>
        <v>0</v>
      </c>
    </row>
    <row r="241" spans="1:101" ht="13.05" customHeight="1" x14ac:dyDescent="0.2">
      <c r="A241" s="46" t="s">
        <v>22</v>
      </c>
      <c r="B241" s="46" t="s">
        <v>284</v>
      </c>
      <c r="C241" s="89">
        <v>406</v>
      </c>
      <c r="D241" s="46" t="s">
        <v>611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43">
        <v>0</v>
      </c>
      <c r="K241" s="15">
        <v>0</v>
      </c>
      <c r="L241" s="2">
        <v>0</v>
      </c>
      <c r="M241" s="2">
        <v>0</v>
      </c>
      <c r="N241" s="2">
        <v>0</v>
      </c>
      <c r="V241" s="16"/>
      <c r="W241" s="18">
        <f t="shared" si="28"/>
        <v>0</v>
      </c>
      <c r="X241" s="15">
        <v>0</v>
      </c>
      <c r="Y241" s="2">
        <v>0</v>
      </c>
      <c r="Z241" s="2">
        <v>0</v>
      </c>
      <c r="AA241" s="2">
        <v>0</v>
      </c>
      <c r="AI241" s="16"/>
      <c r="AJ241" s="18">
        <f t="shared" si="29"/>
        <v>0</v>
      </c>
      <c r="AK241" s="15">
        <v>0</v>
      </c>
      <c r="AL241" s="2">
        <v>0</v>
      </c>
      <c r="AM241" s="2">
        <v>0</v>
      </c>
      <c r="AN241" s="2">
        <v>0</v>
      </c>
      <c r="AV241" s="16"/>
      <c r="AW241" s="18">
        <f t="shared" si="30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16">
        <v>0</v>
      </c>
      <c r="BJ241" s="18">
        <f t="shared" si="24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18">
        <f t="shared" si="25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18">
        <f t="shared" si="26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16">
        <v>0</v>
      </c>
      <c r="CW241" s="18">
        <f t="shared" si="27"/>
        <v>0</v>
      </c>
    </row>
    <row r="242" spans="1:101" ht="13.05" customHeight="1" x14ac:dyDescent="0.2">
      <c r="A242" s="46" t="s">
        <v>22</v>
      </c>
      <c r="B242" s="46" t="s">
        <v>292</v>
      </c>
      <c r="C242" s="89">
        <v>406</v>
      </c>
      <c r="D242" s="46" t="s">
        <v>611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43">
        <v>0</v>
      </c>
      <c r="K242" s="15">
        <v>0</v>
      </c>
      <c r="L242" s="2">
        <v>0</v>
      </c>
      <c r="M242" s="2">
        <v>0</v>
      </c>
      <c r="N242" s="2">
        <v>0</v>
      </c>
      <c r="V242" s="16"/>
      <c r="W242" s="18">
        <f t="shared" si="28"/>
        <v>0</v>
      </c>
      <c r="X242" s="15">
        <v>0</v>
      </c>
      <c r="Y242" s="2">
        <v>0</v>
      </c>
      <c r="Z242" s="2">
        <v>0</v>
      </c>
      <c r="AA242" s="2">
        <v>0</v>
      </c>
      <c r="AI242" s="16"/>
      <c r="AJ242" s="18">
        <f t="shared" si="29"/>
        <v>0</v>
      </c>
      <c r="AK242" s="15">
        <v>0</v>
      </c>
      <c r="AL242" s="2">
        <v>0</v>
      </c>
      <c r="AM242" s="2">
        <v>0</v>
      </c>
      <c r="AN242" s="2">
        <v>0</v>
      </c>
      <c r="AV242" s="16"/>
      <c r="AW242" s="18">
        <f t="shared" si="30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16">
        <v>0</v>
      </c>
      <c r="BJ242" s="18">
        <f t="shared" si="24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18">
        <f t="shared" si="25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18">
        <f t="shared" si="26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16">
        <v>0</v>
      </c>
      <c r="CW242" s="18">
        <f t="shared" si="27"/>
        <v>0</v>
      </c>
    </row>
    <row r="243" spans="1:101" ht="13.05" customHeight="1" x14ac:dyDescent="0.2">
      <c r="A243" s="46" t="s">
        <v>22</v>
      </c>
      <c r="B243" s="46" t="s">
        <v>292</v>
      </c>
      <c r="C243" s="89">
        <v>406</v>
      </c>
      <c r="D243" s="46" t="s">
        <v>611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43">
        <v>0</v>
      </c>
      <c r="K243" s="15">
        <v>0</v>
      </c>
      <c r="L243" s="2">
        <v>0</v>
      </c>
      <c r="M243" s="2">
        <v>0</v>
      </c>
      <c r="N243" s="2">
        <v>0</v>
      </c>
      <c r="V243" s="16"/>
      <c r="W243" s="18">
        <f t="shared" si="28"/>
        <v>0</v>
      </c>
      <c r="X243" s="15">
        <v>0</v>
      </c>
      <c r="Y243" s="2">
        <v>0</v>
      </c>
      <c r="Z243" s="2">
        <v>0</v>
      </c>
      <c r="AA243" s="2">
        <v>0</v>
      </c>
      <c r="AI243" s="16"/>
      <c r="AJ243" s="18">
        <f t="shared" si="29"/>
        <v>0</v>
      </c>
      <c r="AK243" s="15">
        <v>0</v>
      </c>
      <c r="AL243" s="2">
        <v>0</v>
      </c>
      <c r="AM243" s="2">
        <v>0</v>
      </c>
      <c r="AN243" s="2">
        <v>0</v>
      </c>
      <c r="AV243" s="16"/>
      <c r="AW243" s="18">
        <f t="shared" si="30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16">
        <v>0</v>
      </c>
      <c r="BJ243" s="18">
        <f t="shared" si="24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18">
        <f t="shared" si="25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18">
        <f t="shared" si="26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16">
        <v>0</v>
      </c>
      <c r="CW243" s="18">
        <f t="shared" si="27"/>
        <v>0</v>
      </c>
    </row>
    <row r="244" spans="1:101" ht="13.05" customHeight="1" x14ac:dyDescent="0.2">
      <c r="A244" s="46" t="s">
        <v>22</v>
      </c>
      <c r="B244" s="46" t="s">
        <v>23</v>
      </c>
      <c r="C244" s="89">
        <v>406</v>
      </c>
      <c r="D244" s="46" t="s">
        <v>611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43">
        <v>0</v>
      </c>
      <c r="K244" s="15">
        <v>0</v>
      </c>
      <c r="L244" s="2">
        <v>0</v>
      </c>
      <c r="M244" s="2">
        <v>0</v>
      </c>
      <c r="N244" s="2">
        <v>0</v>
      </c>
      <c r="V244" s="16"/>
      <c r="W244" s="18">
        <f t="shared" si="28"/>
        <v>0</v>
      </c>
      <c r="X244" s="15">
        <v>0</v>
      </c>
      <c r="Y244" s="2">
        <v>0</v>
      </c>
      <c r="Z244" s="2">
        <v>0</v>
      </c>
      <c r="AA244" s="2">
        <v>0</v>
      </c>
      <c r="AI244" s="16"/>
      <c r="AJ244" s="18">
        <f t="shared" si="29"/>
        <v>0</v>
      </c>
      <c r="AK244" s="15">
        <v>0</v>
      </c>
      <c r="AL244" s="2">
        <v>0</v>
      </c>
      <c r="AM244" s="2">
        <v>0</v>
      </c>
      <c r="AN244" s="2">
        <v>0</v>
      </c>
      <c r="AV244" s="16"/>
      <c r="AW244" s="18">
        <f t="shared" si="30"/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16">
        <v>0</v>
      </c>
      <c r="BJ244" s="18">
        <f t="shared" ref="BJ244" si="31">SUM(AX244:BI244)</f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2">
        <v>0</v>
      </c>
      <c r="BV244" s="2">
        <v>0</v>
      </c>
      <c r="BW244" s="18">
        <f t="shared" ref="BW244" si="32">SUM(BK244:BV244)</f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G244" s="2">
        <v>0</v>
      </c>
      <c r="CH244" s="2">
        <v>0</v>
      </c>
      <c r="CI244" s="2">
        <v>0</v>
      </c>
      <c r="CJ244" s="18">
        <f t="shared" ref="CJ244" si="33">SUM(BX244:CI244)</f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U244" s="2">
        <v>0</v>
      </c>
      <c r="CV244" s="16">
        <v>0</v>
      </c>
      <c r="CW244" s="18">
        <f t="shared" ref="CW244" si="34">SUM(CK244:CV244)</f>
        <v>0</v>
      </c>
    </row>
    <row r="245" spans="1:101" ht="13.05" customHeight="1" x14ac:dyDescent="0.2">
      <c r="A245" s="46" t="s">
        <v>22</v>
      </c>
      <c r="B245" s="46" t="s">
        <v>23</v>
      </c>
      <c r="C245" s="89">
        <v>406</v>
      </c>
      <c r="D245" s="46" t="s">
        <v>611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43">
        <v>0</v>
      </c>
      <c r="K245" s="15">
        <v>0</v>
      </c>
      <c r="L245" s="2">
        <v>0</v>
      </c>
      <c r="M245" s="2">
        <v>0</v>
      </c>
      <c r="N245" s="2">
        <v>0</v>
      </c>
      <c r="V245" s="16"/>
      <c r="W245" s="18">
        <f t="shared" si="28"/>
        <v>0</v>
      </c>
      <c r="X245" s="15">
        <v>0</v>
      </c>
      <c r="Y245" s="2">
        <v>0</v>
      </c>
      <c r="Z245" s="2">
        <v>0</v>
      </c>
      <c r="AA245" s="2">
        <v>0</v>
      </c>
      <c r="AI245" s="16"/>
      <c r="AJ245" s="18">
        <f t="shared" si="29"/>
        <v>0</v>
      </c>
      <c r="AK245" s="15">
        <v>0</v>
      </c>
      <c r="AL245" s="2">
        <v>0</v>
      </c>
      <c r="AM245" s="2">
        <v>0</v>
      </c>
      <c r="AN245" s="2">
        <v>0</v>
      </c>
      <c r="AV245" s="16"/>
      <c r="AW245" s="18">
        <f t="shared" si="30"/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16">
        <v>0</v>
      </c>
      <c r="BJ245" s="18">
        <f t="shared" si="24"/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18">
        <f t="shared" si="25"/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18">
        <f t="shared" si="26"/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T245" s="2">
        <v>0</v>
      </c>
      <c r="CU245" s="2">
        <v>0</v>
      </c>
      <c r="CV245" s="16">
        <v>0</v>
      </c>
      <c r="CW245" s="18">
        <f t="shared" si="27"/>
        <v>0</v>
      </c>
    </row>
    <row r="246" spans="1:101" s="4" customFormat="1" ht="13.05" customHeight="1" x14ac:dyDescent="0.2">
      <c r="A246" s="46" t="s">
        <v>22</v>
      </c>
      <c r="B246" s="46" t="s">
        <v>295</v>
      </c>
      <c r="C246" s="89">
        <v>406</v>
      </c>
      <c r="D246" s="46" t="s">
        <v>611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43">
        <v>0</v>
      </c>
      <c r="K246" s="15">
        <v>0</v>
      </c>
      <c r="L246" s="2">
        <v>0</v>
      </c>
      <c r="M246" s="2">
        <v>0</v>
      </c>
      <c r="N246" s="2">
        <v>0</v>
      </c>
      <c r="O246" s="2"/>
      <c r="P246" s="2"/>
      <c r="Q246" s="2"/>
      <c r="R246" s="2"/>
      <c r="S246" s="2"/>
      <c r="T246" s="2"/>
      <c r="U246" s="2"/>
      <c r="V246" s="16"/>
      <c r="W246" s="18">
        <f t="shared" si="28"/>
        <v>0</v>
      </c>
      <c r="X246" s="15">
        <v>0</v>
      </c>
      <c r="Y246" s="2">
        <v>0</v>
      </c>
      <c r="Z246" s="2">
        <v>0</v>
      </c>
      <c r="AA246" s="2">
        <v>0</v>
      </c>
      <c r="AB246" s="2"/>
      <c r="AC246" s="2"/>
      <c r="AD246" s="2"/>
      <c r="AE246" s="2"/>
      <c r="AF246" s="2"/>
      <c r="AG246" s="2"/>
      <c r="AH246" s="2"/>
      <c r="AI246" s="16"/>
      <c r="AJ246" s="18">
        <f t="shared" si="29"/>
        <v>0</v>
      </c>
      <c r="AK246" s="15">
        <v>0</v>
      </c>
      <c r="AL246" s="2">
        <v>0</v>
      </c>
      <c r="AM246" s="2">
        <v>0</v>
      </c>
      <c r="AN246" s="2">
        <v>0</v>
      </c>
      <c r="AO246" s="2"/>
      <c r="AP246" s="2"/>
      <c r="AQ246" s="2"/>
      <c r="AR246" s="2"/>
      <c r="AS246" s="2"/>
      <c r="AT246" s="2"/>
      <c r="AU246" s="2"/>
      <c r="AV246" s="16"/>
      <c r="AW246" s="18">
        <f t="shared" si="30"/>
        <v>0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16">
        <v>0</v>
      </c>
      <c r="BJ246" s="18">
        <f t="shared" si="24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18">
        <f t="shared" si="25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18">
        <f t="shared" si="26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0</v>
      </c>
      <c r="CT246" s="2">
        <v>0</v>
      </c>
      <c r="CU246" s="2">
        <v>0</v>
      </c>
      <c r="CV246" s="16">
        <v>0</v>
      </c>
      <c r="CW246" s="18">
        <f t="shared" si="27"/>
        <v>0</v>
      </c>
    </row>
    <row r="247" spans="1:101" ht="13.05" customHeight="1" x14ac:dyDescent="0.2">
      <c r="A247" s="46" t="s">
        <v>22</v>
      </c>
      <c r="B247" s="46" t="s">
        <v>295</v>
      </c>
      <c r="C247" s="89">
        <v>406</v>
      </c>
      <c r="D247" s="46" t="s">
        <v>611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43">
        <v>0</v>
      </c>
      <c r="K247" s="15">
        <v>0</v>
      </c>
      <c r="L247" s="2">
        <v>0</v>
      </c>
      <c r="M247" s="2">
        <v>0</v>
      </c>
      <c r="N247" s="2">
        <v>0</v>
      </c>
      <c r="V247" s="16"/>
      <c r="W247" s="18">
        <f t="shared" si="28"/>
        <v>0</v>
      </c>
      <c r="X247" s="15">
        <v>0</v>
      </c>
      <c r="Y247" s="2">
        <v>0</v>
      </c>
      <c r="Z247" s="2">
        <v>0</v>
      </c>
      <c r="AA247" s="2">
        <v>0</v>
      </c>
      <c r="AI247" s="16"/>
      <c r="AJ247" s="18">
        <f t="shared" si="29"/>
        <v>0</v>
      </c>
      <c r="AK247" s="15">
        <v>0</v>
      </c>
      <c r="AL247" s="2">
        <v>0</v>
      </c>
      <c r="AM247" s="2">
        <v>0</v>
      </c>
      <c r="AN247" s="2">
        <v>0</v>
      </c>
      <c r="AV247" s="16"/>
      <c r="AW247" s="18">
        <f t="shared" si="30"/>
        <v>0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16">
        <v>0</v>
      </c>
      <c r="BJ247" s="18">
        <f t="shared" si="24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U247" s="2">
        <v>0</v>
      </c>
      <c r="BV247" s="2">
        <v>0</v>
      </c>
      <c r="BW247" s="18">
        <f t="shared" si="25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18">
        <f t="shared" si="26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>
        <v>0</v>
      </c>
      <c r="CT247" s="2">
        <v>0</v>
      </c>
      <c r="CU247" s="2">
        <v>0</v>
      </c>
      <c r="CV247" s="16">
        <v>0</v>
      </c>
      <c r="CW247" s="18">
        <f t="shared" si="27"/>
        <v>0</v>
      </c>
    </row>
    <row r="248" spans="1:101" ht="13.05" customHeight="1" x14ac:dyDescent="0.2">
      <c r="A248" s="46" t="s">
        <v>22</v>
      </c>
      <c r="B248" s="46" t="s">
        <v>295</v>
      </c>
      <c r="C248" s="89">
        <v>406</v>
      </c>
      <c r="D248" s="46" t="s">
        <v>611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43">
        <v>0</v>
      </c>
      <c r="K248" s="15">
        <v>0</v>
      </c>
      <c r="L248" s="2">
        <v>0</v>
      </c>
      <c r="M248" s="2">
        <v>0</v>
      </c>
      <c r="N248" s="2">
        <v>0</v>
      </c>
      <c r="V248" s="16"/>
      <c r="W248" s="18">
        <f t="shared" si="28"/>
        <v>0</v>
      </c>
      <c r="X248" s="15">
        <v>0</v>
      </c>
      <c r="Y248" s="2">
        <v>0</v>
      </c>
      <c r="Z248" s="2">
        <v>0</v>
      </c>
      <c r="AA248" s="2">
        <v>0</v>
      </c>
      <c r="AI248" s="16"/>
      <c r="AJ248" s="18">
        <f t="shared" si="29"/>
        <v>0</v>
      </c>
      <c r="AK248" s="15">
        <v>0</v>
      </c>
      <c r="AL248" s="2">
        <v>0</v>
      </c>
      <c r="AM248" s="2">
        <v>0</v>
      </c>
      <c r="AN248" s="2">
        <v>0</v>
      </c>
      <c r="AV248" s="16"/>
      <c r="AW248" s="18">
        <f t="shared" si="30"/>
        <v>0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16">
        <v>0</v>
      </c>
      <c r="BJ248" s="18">
        <f t="shared" si="24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U248" s="2">
        <v>0</v>
      </c>
      <c r="BV248" s="2">
        <v>0</v>
      </c>
      <c r="BW248" s="18">
        <f t="shared" si="25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F248" s="2">
        <v>0</v>
      </c>
      <c r="CG248" s="2">
        <v>0</v>
      </c>
      <c r="CH248" s="2">
        <v>0</v>
      </c>
      <c r="CI248" s="2">
        <v>0</v>
      </c>
      <c r="CJ248" s="18">
        <f t="shared" si="26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S248" s="2">
        <v>0</v>
      </c>
      <c r="CT248" s="2">
        <v>0</v>
      </c>
      <c r="CU248" s="2">
        <v>0</v>
      </c>
      <c r="CV248" s="16">
        <v>0</v>
      </c>
      <c r="CW248" s="18">
        <f t="shared" si="27"/>
        <v>0</v>
      </c>
    </row>
    <row r="249" spans="1:101" ht="13.05" customHeight="1" x14ac:dyDescent="0.2">
      <c r="A249" s="46" t="s">
        <v>22</v>
      </c>
      <c r="B249" s="46" t="s">
        <v>295</v>
      </c>
      <c r="C249" s="89">
        <v>406</v>
      </c>
      <c r="D249" s="46" t="s">
        <v>611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43">
        <v>0</v>
      </c>
      <c r="K249" s="15">
        <v>0</v>
      </c>
      <c r="L249" s="2">
        <v>0</v>
      </c>
      <c r="M249" s="2">
        <v>0</v>
      </c>
      <c r="N249" s="2">
        <v>0</v>
      </c>
      <c r="V249" s="16"/>
      <c r="W249" s="18">
        <f t="shared" si="28"/>
        <v>0</v>
      </c>
      <c r="X249" s="15">
        <v>0</v>
      </c>
      <c r="Y249" s="2">
        <v>0</v>
      </c>
      <c r="Z249" s="2">
        <v>0</v>
      </c>
      <c r="AA249" s="2">
        <v>0</v>
      </c>
      <c r="AI249" s="16"/>
      <c r="AJ249" s="18">
        <f t="shared" si="29"/>
        <v>0</v>
      </c>
      <c r="AK249" s="15">
        <v>0</v>
      </c>
      <c r="AL249" s="2">
        <v>0</v>
      </c>
      <c r="AM249" s="2">
        <v>0</v>
      </c>
      <c r="AN249" s="2">
        <v>0</v>
      </c>
      <c r="AV249" s="16"/>
      <c r="AW249" s="18">
        <f t="shared" si="30"/>
        <v>0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16">
        <v>0</v>
      </c>
      <c r="BJ249" s="18">
        <f t="shared" si="24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18">
        <f t="shared" si="25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18">
        <f t="shared" si="26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T249" s="2">
        <v>0</v>
      </c>
      <c r="CU249" s="2">
        <v>0</v>
      </c>
      <c r="CV249" s="16">
        <v>0</v>
      </c>
      <c r="CW249" s="18">
        <f t="shared" si="27"/>
        <v>0</v>
      </c>
    </row>
    <row r="250" spans="1:101" ht="13.05" customHeight="1" x14ac:dyDescent="0.2">
      <c r="A250" s="46" t="s">
        <v>22</v>
      </c>
      <c r="B250" s="46" t="s">
        <v>295</v>
      </c>
      <c r="C250" s="89">
        <v>406</v>
      </c>
      <c r="D250" s="46" t="s">
        <v>611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43">
        <v>0</v>
      </c>
      <c r="K250" s="15">
        <v>0</v>
      </c>
      <c r="L250" s="2">
        <v>0</v>
      </c>
      <c r="M250" s="2">
        <v>0</v>
      </c>
      <c r="N250" s="2">
        <v>0</v>
      </c>
      <c r="V250" s="16"/>
      <c r="W250" s="18">
        <f t="shared" si="28"/>
        <v>0</v>
      </c>
      <c r="X250" s="15">
        <v>0</v>
      </c>
      <c r="Y250" s="2">
        <v>0</v>
      </c>
      <c r="Z250" s="2">
        <v>0</v>
      </c>
      <c r="AA250" s="2">
        <v>0</v>
      </c>
      <c r="AI250" s="16"/>
      <c r="AJ250" s="18">
        <f t="shared" si="29"/>
        <v>0</v>
      </c>
      <c r="AK250" s="15">
        <v>0</v>
      </c>
      <c r="AL250" s="2">
        <v>0</v>
      </c>
      <c r="AM250" s="2">
        <v>0</v>
      </c>
      <c r="AN250" s="2">
        <v>0</v>
      </c>
      <c r="AV250" s="16"/>
      <c r="AW250" s="18">
        <f t="shared" si="30"/>
        <v>0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16">
        <v>0</v>
      </c>
      <c r="BJ250" s="18">
        <f t="shared" si="24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U250" s="2">
        <v>0</v>
      </c>
      <c r="BV250" s="2">
        <v>0</v>
      </c>
      <c r="BW250" s="18">
        <f t="shared" si="25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18">
        <f t="shared" si="26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S250" s="2">
        <v>0</v>
      </c>
      <c r="CT250" s="2">
        <v>0</v>
      </c>
      <c r="CU250" s="2">
        <v>0</v>
      </c>
      <c r="CV250" s="16">
        <v>0</v>
      </c>
      <c r="CW250" s="18">
        <f t="shared" si="27"/>
        <v>0</v>
      </c>
    </row>
    <row r="251" spans="1:101" ht="13.05" customHeight="1" x14ac:dyDescent="0.2">
      <c r="A251" s="46" t="s">
        <v>22</v>
      </c>
      <c r="B251" s="46" t="s">
        <v>295</v>
      </c>
      <c r="C251" s="89">
        <v>406</v>
      </c>
      <c r="D251" s="46" t="s">
        <v>611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43">
        <v>0</v>
      </c>
      <c r="K251" s="15">
        <v>0</v>
      </c>
      <c r="L251" s="2">
        <v>0</v>
      </c>
      <c r="M251" s="2">
        <v>0</v>
      </c>
      <c r="N251" s="2">
        <v>0</v>
      </c>
      <c r="V251" s="16"/>
      <c r="W251" s="18">
        <f t="shared" si="28"/>
        <v>0</v>
      </c>
      <c r="X251" s="15">
        <v>0</v>
      </c>
      <c r="Y251" s="2">
        <v>0</v>
      </c>
      <c r="Z251" s="2">
        <v>0</v>
      </c>
      <c r="AA251" s="2">
        <v>0</v>
      </c>
      <c r="AI251" s="16"/>
      <c r="AJ251" s="18">
        <f t="shared" si="29"/>
        <v>0</v>
      </c>
      <c r="AK251" s="15">
        <v>0</v>
      </c>
      <c r="AL251" s="2">
        <v>0</v>
      </c>
      <c r="AM251" s="2">
        <v>0</v>
      </c>
      <c r="AN251" s="2">
        <v>0</v>
      </c>
      <c r="AV251" s="16"/>
      <c r="AW251" s="18">
        <f t="shared" si="30"/>
        <v>0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16">
        <v>0</v>
      </c>
      <c r="BJ251" s="18">
        <f t="shared" si="24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U251" s="2">
        <v>0</v>
      </c>
      <c r="BV251" s="2">
        <v>0</v>
      </c>
      <c r="BW251" s="18">
        <f t="shared" si="25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0</v>
      </c>
      <c r="CG251" s="2">
        <v>0</v>
      </c>
      <c r="CH251" s="2">
        <v>0</v>
      </c>
      <c r="CI251" s="2">
        <v>0</v>
      </c>
      <c r="CJ251" s="18">
        <f t="shared" si="26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S251" s="2">
        <v>0</v>
      </c>
      <c r="CT251" s="2">
        <v>0</v>
      </c>
      <c r="CU251" s="2">
        <v>0</v>
      </c>
      <c r="CV251" s="16">
        <v>0</v>
      </c>
      <c r="CW251" s="18">
        <f t="shared" si="27"/>
        <v>0</v>
      </c>
    </row>
    <row r="252" spans="1:101" ht="13.05" customHeight="1" x14ac:dyDescent="0.2">
      <c r="A252" s="46" t="s">
        <v>22</v>
      </c>
      <c r="B252" s="46" t="s">
        <v>295</v>
      </c>
      <c r="C252" s="89">
        <v>406</v>
      </c>
      <c r="D252" s="46" t="s">
        <v>611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43">
        <v>0</v>
      </c>
      <c r="K252" s="15">
        <v>0</v>
      </c>
      <c r="L252" s="2">
        <v>0</v>
      </c>
      <c r="M252" s="2">
        <v>0</v>
      </c>
      <c r="N252" s="2">
        <v>0</v>
      </c>
      <c r="V252" s="16"/>
      <c r="W252" s="18">
        <f t="shared" si="28"/>
        <v>0</v>
      </c>
      <c r="X252" s="15">
        <v>0</v>
      </c>
      <c r="Y252" s="2">
        <v>0</v>
      </c>
      <c r="Z252" s="2">
        <v>0</v>
      </c>
      <c r="AA252" s="2">
        <v>0</v>
      </c>
      <c r="AI252" s="16"/>
      <c r="AJ252" s="18">
        <f t="shared" si="29"/>
        <v>0</v>
      </c>
      <c r="AK252" s="15">
        <v>0</v>
      </c>
      <c r="AL252" s="2">
        <v>0</v>
      </c>
      <c r="AM252" s="2">
        <v>0</v>
      </c>
      <c r="AN252" s="2">
        <v>0</v>
      </c>
      <c r="AV252" s="16"/>
      <c r="AW252" s="18">
        <f t="shared" si="30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16">
        <v>0</v>
      </c>
      <c r="BJ252" s="18">
        <f t="shared" si="24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T252" s="2">
        <v>0</v>
      </c>
      <c r="BU252" s="2">
        <v>0</v>
      </c>
      <c r="BV252" s="2">
        <v>0</v>
      </c>
      <c r="BW252" s="18">
        <f t="shared" si="25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18">
        <f t="shared" si="26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S252" s="2">
        <v>0</v>
      </c>
      <c r="CT252" s="2">
        <v>0</v>
      </c>
      <c r="CU252" s="2">
        <v>0</v>
      </c>
      <c r="CV252" s="16">
        <v>0</v>
      </c>
      <c r="CW252" s="18">
        <f t="shared" si="27"/>
        <v>0</v>
      </c>
    </row>
    <row r="253" spans="1:101" ht="13.05" customHeight="1" x14ac:dyDescent="0.2">
      <c r="A253" s="46" t="s">
        <v>22</v>
      </c>
      <c r="B253" s="46" t="s">
        <v>295</v>
      </c>
      <c r="C253" s="89">
        <v>406</v>
      </c>
      <c r="D253" s="46" t="s">
        <v>611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43">
        <v>0</v>
      </c>
      <c r="K253" s="15">
        <v>0</v>
      </c>
      <c r="L253" s="2">
        <v>0</v>
      </c>
      <c r="M253" s="2">
        <v>0</v>
      </c>
      <c r="N253" s="2">
        <v>0</v>
      </c>
      <c r="V253" s="16"/>
      <c r="W253" s="18">
        <f t="shared" si="28"/>
        <v>0</v>
      </c>
      <c r="X253" s="15">
        <v>0</v>
      </c>
      <c r="Y253" s="2">
        <v>0</v>
      </c>
      <c r="Z253" s="2">
        <v>0</v>
      </c>
      <c r="AA253" s="2">
        <v>0</v>
      </c>
      <c r="AI253" s="16"/>
      <c r="AJ253" s="18">
        <f t="shared" si="29"/>
        <v>0</v>
      </c>
      <c r="AK253" s="15">
        <v>0</v>
      </c>
      <c r="AL253" s="2">
        <v>0</v>
      </c>
      <c r="AM253" s="2">
        <v>0</v>
      </c>
      <c r="AN253" s="2">
        <v>0</v>
      </c>
      <c r="AV253" s="16"/>
      <c r="AW253" s="18">
        <f t="shared" si="30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16">
        <v>0</v>
      </c>
      <c r="BJ253" s="18">
        <f t="shared" si="24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U253" s="2">
        <v>0</v>
      </c>
      <c r="BV253" s="2">
        <v>0</v>
      </c>
      <c r="BW253" s="18">
        <f t="shared" si="25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0</v>
      </c>
      <c r="CG253" s="2">
        <v>0</v>
      </c>
      <c r="CH253" s="2">
        <v>0</v>
      </c>
      <c r="CI253" s="2">
        <v>0</v>
      </c>
      <c r="CJ253" s="18">
        <f t="shared" si="26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S253" s="2">
        <v>0</v>
      </c>
      <c r="CT253" s="2">
        <v>0</v>
      </c>
      <c r="CU253" s="2">
        <v>0</v>
      </c>
      <c r="CV253" s="16">
        <v>0</v>
      </c>
      <c r="CW253" s="18">
        <f t="shared" si="27"/>
        <v>0</v>
      </c>
    </row>
    <row r="254" spans="1:101" ht="13.05" customHeight="1" x14ac:dyDescent="0.2">
      <c r="A254" s="46" t="s">
        <v>22</v>
      </c>
      <c r="B254" s="46" t="s">
        <v>295</v>
      </c>
      <c r="C254" s="89">
        <v>406</v>
      </c>
      <c r="D254" s="46" t="s">
        <v>611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43">
        <v>0</v>
      </c>
      <c r="K254" s="15">
        <v>0</v>
      </c>
      <c r="L254" s="2">
        <v>0</v>
      </c>
      <c r="M254" s="2">
        <v>0</v>
      </c>
      <c r="N254" s="2">
        <v>0</v>
      </c>
      <c r="V254" s="16"/>
      <c r="W254" s="18">
        <f t="shared" si="28"/>
        <v>0</v>
      </c>
      <c r="X254" s="15">
        <v>0</v>
      </c>
      <c r="Y254" s="2">
        <v>0</v>
      </c>
      <c r="Z254" s="2">
        <v>0</v>
      </c>
      <c r="AA254" s="2">
        <v>0</v>
      </c>
      <c r="AI254" s="16"/>
      <c r="AJ254" s="18">
        <f t="shared" si="29"/>
        <v>0</v>
      </c>
      <c r="AK254" s="15">
        <v>0</v>
      </c>
      <c r="AL254" s="2">
        <v>0</v>
      </c>
      <c r="AM254" s="2">
        <v>0</v>
      </c>
      <c r="AN254" s="2">
        <v>0</v>
      </c>
      <c r="AV254" s="16"/>
      <c r="AW254" s="18">
        <f t="shared" si="30"/>
        <v>0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16">
        <v>0</v>
      </c>
      <c r="BJ254" s="18">
        <f t="shared" si="24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18">
        <f t="shared" si="25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0</v>
      </c>
      <c r="CG254" s="2">
        <v>0</v>
      </c>
      <c r="CH254" s="2">
        <v>0</v>
      </c>
      <c r="CI254" s="2">
        <v>0</v>
      </c>
      <c r="CJ254" s="18">
        <f t="shared" si="26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U254" s="2">
        <v>0</v>
      </c>
      <c r="CV254" s="16">
        <v>0</v>
      </c>
      <c r="CW254" s="18">
        <f t="shared" si="27"/>
        <v>0</v>
      </c>
    </row>
    <row r="255" spans="1:101" ht="13.05" customHeight="1" x14ac:dyDescent="0.2">
      <c r="A255" s="46" t="s">
        <v>22</v>
      </c>
      <c r="B255" s="46" t="s">
        <v>295</v>
      </c>
      <c r="C255" s="89">
        <v>406</v>
      </c>
      <c r="D255" s="46" t="s">
        <v>611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43">
        <v>0</v>
      </c>
      <c r="K255" s="15">
        <v>0</v>
      </c>
      <c r="L255" s="2">
        <v>0</v>
      </c>
      <c r="M255" s="2">
        <v>0</v>
      </c>
      <c r="N255" s="2">
        <v>0</v>
      </c>
      <c r="V255" s="16"/>
      <c r="W255" s="18">
        <f t="shared" si="28"/>
        <v>0</v>
      </c>
      <c r="X255" s="15">
        <v>0</v>
      </c>
      <c r="Y255" s="2">
        <v>0</v>
      </c>
      <c r="Z255" s="2">
        <v>0</v>
      </c>
      <c r="AA255" s="2">
        <v>0</v>
      </c>
      <c r="AI255" s="16"/>
      <c r="AJ255" s="18">
        <f t="shared" si="29"/>
        <v>0</v>
      </c>
      <c r="AK255" s="15">
        <v>0</v>
      </c>
      <c r="AL255" s="2">
        <v>0</v>
      </c>
      <c r="AM255" s="2">
        <v>0</v>
      </c>
      <c r="AN255" s="2">
        <v>0</v>
      </c>
      <c r="AV255" s="16"/>
      <c r="AW255" s="18">
        <f t="shared" si="30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16">
        <v>0</v>
      </c>
      <c r="BJ255" s="18">
        <f t="shared" si="24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18">
        <f t="shared" si="25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18">
        <f t="shared" si="26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U255" s="2">
        <v>0</v>
      </c>
      <c r="CV255" s="16">
        <v>0</v>
      </c>
      <c r="CW255" s="18">
        <f t="shared" si="27"/>
        <v>0</v>
      </c>
    </row>
    <row r="256" spans="1:101" s="4" customFormat="1" ht="13.05" customHeight="1" x14ac:dyDescent="0.2">
      <c r="A256" s="46" t="s">
        <v>22</v>
      </c>
      <c r="B256" s="46" t="s">
        <v>295</v>
      </c>
      <c r="C256" s="89">
        <v>406</v>
      </c>
      <c r="D256" s="46" t="s">
        <v>611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43">
        <v>0</v>
      </c>
      <c r="K256" s="15">
        <v>0</v>
      </c>
      <c r="L256" s="2">
        <v>0</v>
      </c>
      <c r="M256" s="2">
        <v>0</v>
      </c>
      <c r="N256" s="2">
        <v>0</v>
      </c>
      <c r="O256" s="2"/>
      <c r="P256" s="2"/>
      <c r="Q256" s="2"/>
      <c r="R256" s="2"/>
      <c r="S256" s="2"/>
      <c r="T256" s="2"/>
      <c r="U256" s="2"/>
      <c r="V256" s="16"/>
      <c r="W256" s="18">
        <f t="shared" si="28"/>
        <v>0</v>
      </c>
      <c r="X256" s="15">
        <v>0</v>
      </c>
      <c r="Y256" s="2">
        <v>0</v>
      </c>
      <c r="Z256" s="2">
        <v>0</v>
      </c>
      <c r="AA256" s="2">
        <v>0</v>
      </c>
      <c r="AB256" s="2"/>
      <c r="AC256" s="2"/>
      <c r="AD256" s="2"/>
      <c r="AE256" s="2"/>
      <c r="AF256" s="2"/>
      <c r="AG256" s="2"/>
      <c r="AH256" s="2"/>
      <c r="AI256" s="16"/>
      <c r="AJ256" s="18">
        <f t="shared" si="29"/>
        <v>0</v>
      </c>
      <c r="AK256" s="15">
        <v>0</v>
      </c>
      <c r="AL256" s="2">
        <v>0</v>
      </c>
      <c r="AM256" s="2">
        <v>0</v>
      </c>
      <c r="AN256" s="2">
        <v>0</v>
      </c>
      <c r="AO256" s="2"/>
      <c r="AP256" s="2"/>
      <c r="AQ256" s="2"/>
      <c r="AR256" s="2"/>
      <c r="AS256" s="2"/>
      <c r="AT256" s="2"/>
      <c r="AU256" s="2"/>
      <c r="AV256" s="16"/>
      <c r="AW256" s="18">
        <f t="shared" si="30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16">
        <v>0</v>
      </c>
      <c r="BJ256" s="18">
        <f t="shared" si="24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2">
        <v>0</v>
      </c>
      <c r="BV256" s="2">
        <v>0</v>
      </c>
      <c r="BW256" s="18">
        <f t="shared" si="25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18">
        <f t="shared" si="26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>
        <v>0</v>
      </c>
      <c r="CV256" s="16">
        <v>0</v>
      </c>
      <c r="CW256" s="18">
        <f t="shared" si="27"/>
        <v>0</v>
      </c>
    </row>
    <row r="257" spans="1:101" ht="13.05" customHeight="1" x14ac:dyDescent="0.2">
      <c r="A257" s="46" t="s">
        <v>22</v>
      </c>
      <c r="B257" s="46" t="s">
        <v>295</v>
      </c>
      <c r="C257" s="89">
        <v>406</v>
      </c>
      <c r="D257" s="46" t="s">
        <v>611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43">
        <v>0</v>
      </c>
      <c r="K257" s="15">
        <v>0</v>
      </c>
      <c r="L257" s="2">
        <v>0</v>
      </c>
      <c r="M257" s="2">
        <v>3</v>
      </c>
      <c r="N257" s="2">
        <v>0</v>
      </c>
      <c r="V257" s="16"/>
      <c r="W257" s="18">
        <f t="shared" si="28"/>
        <v>3</v>
      </c>
      <c r="X257" s="15">
        <v>0</v>
      </c>
      <c r="Y257" s="2">
        <v>0</v>
      </c>
      <c r="Z257" s="2">
        <v>0</v>
      </c>
      <c r="AA257" s="2">
        <v>0</v>
      </c>
      <c r="AI257" s="16"/>
      <c r="AJ257" s="18">
        <f t="shared" si="29"/>
        <v>0</v>
      </c>
      <c r="AK257" s="15">
        <v>0</v>
      </c>
      <c r="AL257" s="2">
        <v>0</v>
      </c>
      <c r="AM257" s="2">
        <v>2</v>
      </c>
      <c r="AN257" s="2">
        <v>0</v>
      </c>
      <c r="AV257" s="16"/>
      <c r="AW257" s="18">
        <f t="shared" si="30"/>
        <v>2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16">
        <v>0</v>
      </c>
      <c r="BJ257" s="18">
        <f t="shared" si="24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2">
        <v>0</v>
      </c>
      <c r="BV257" s="2">
        <v>0</v>
      </c>
      <c r="BW257" s="18">
        <f t="shared" si="25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0</v>
      </c>
      <c r="CG257" s="2">
        <v>0</v>
      </c>
      <c r="CH257" s="2">
        <v>0</v>
      </c>
      <c r="CI257" s="2">
        <v>0</v>
      </c>
      <c r="CJ257" s="18">
        <f t="shared" si="26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>
        <v>0</v>
      </c>
      <c r="CT257" s="2">
        <v>0</v>
      </c>
      <c r="CU257" s="2">
        <v>0</v>
      </c>
      <c r="CV257" s="16">
        <v>0</v>
      </c>
      <c r="CW257" s="18">
        <f t="shared" si="27"/>
        <v>0</v>
      </c>
    </row>
    <row r="258" spans="1:101" ht="13.05" customHeight="1" x14ac:dyDescent="0.2">
      <c r="A258" s="46" t="s">
        <v>22</v>
      </c>
      <c r="B258" s="46" t="s">
        <v>295</v>
      </c>
      <c r="C258" s="89">
        <v>406</v>
      </c>
      <c r="D258" s="46" t="s">
        <v>611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43">
        <v>0</v>
      </c>
      <c r="K258" s="15">
        <v>0</v>
      </c>
      <c r="L258" s="2">
        <v>0</v>
      </c>
      <c r="M258" s="2">
        <v>7</v>
      </c>
      <c r="N258" s="2">
        <v>0</v>
      </c>
      <c r="V258" s="16"/>
      <c r="W258" s="18">
        <f t="shared" si="28"/>
        <v>7</v>
      </c>
      <c r="X258" s="15">
        <v>0</v>
      </c>
      <c r="Y258" s="2">
        <v>0</v>
      </c>
      <c r="Z258" s="2">
        <v>0</v>
      </c>
      <c r="AA258" s="2">
        <v>0</v>
      </c>
      <c r="AI258" s="16"/>
      <c r="AJ258" s="18">
        <f t="shared" si="29"/>
        <v>0</v>
      </c>
      <c r="AK258" s="15">
        <v>0</v>
      </c>
      <c r="AL258" s="2">
        <v>0</v>
      </c>
      <c r="AM258" s="2">
        <v>7</v>
      </c>
      <c r="AN258" s="2">
        <v>0</v>
      </c>
      <c r="AV258" s="16"/>
      <c r="AW258" s="18">
        <f t="shared" si="30"/>
        <v>7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16">
        <v>0</v>
      </c>
      <c r="BJ258" s="18">
        <f t="shared" si="24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2">
        <v>0</v>
      </c>
      <c r="BV258" s="2">
        <v>0</v>
      </c>
      <c r="BW258" s="18">
        <f t="shared" si="25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0</v>
      </c>
      <c r="CG258" s="2">
        <v>0</v>
      </c>
      <c r="CH258" s="2">
        <v>0</v>
      </c>
      <c r="CI258" s="2">
        <v>0</v>
      </c>
      <c r="CJ258" s="18">
        <f t="shared" si="26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S258" s="2">
        <v>0</v>
      </c>
      <c r="CT258" s="2">
        <v>0</v>
      </c>
      <c r="CU258" s="2">
        <v>0</v>
      </c>
      <c r="CV258" s="16">
        <v>0</v>
      </c>
      <c r="CW258" s="18">
        <f t="shared" si="27"/>
        <v>0</v>
      </c>
    </row>
    <row r="259" spans="1:101" ht="13.05" customHeight="1" x14ac:dyDescent="0.2">
      <c r="A259" s="46" t="s">
        <v>22</v>
      </c>
      <c r="B259" s="46" t="s">
        <v>295</v>
      </c>
      <c r="C259" s="89">
        <v>406</v>
      </c>
      <c r="D259" s="46" t="s">
        <v>611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43">
        <v>0</v>
      </c>
      <c r="K259" s="15">
        <v>0</v>
      </c>
      <c r="L259" s="2">
        <v>0</v>
      </c>
      <c r="M259" s="2">
        <v>0</v>
      </c>
      <c r="N259" s="2">
        <v>0</v>
      </c>
      <c r="V259" s="16"/>
      <c r="W259" s="18">
        <f t="shared" si="28"/>
        <v>0</v>
      </c>
      <c r="X259" s="15">
        <v>0</v>
      </c>
      <c r="Y259" s="2">
        <v>0</v>
      </c>
      <c r="Z259" s="2">
        <v>0</v>
      </c>
      <c r="AA259" s="2">
        <v>0</v>
      </c>
      <c r="AI259" s="16"/>
      <c r="AJ259" s="18">
        <f t="shared" si="29"/>
        <v>0</v>
      </c>
      <c r="AK259" s="15">
        <v>0</v>
      </c>
      <c r="AL259" s="2">
        <v>0</v>
      </c>
      <c r="AM259" s="2">
        <v>0</v>
      </c>
      <c r="AN259" s="2">
        <v>0</v>
      </c>
      <c r="AV259" s="16"/>
      <c r="AW259" s="18">
        <f t="shared" si="30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16">
        <v>0</v>
      </c>
      <c r="BJ259" s="18">
        <f t="shared" si="24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U259" s="2">
        <v>0</v>
      </c>
      <c r="BV259" s="2">
        <v>0</v>
      </c>
      <c r="BW259" s="18">
        <f t="shared" si="25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18">
        <f t="shared" si="26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0</v>
      </c>
      <c r="CT259" s="2">
        <v>0</v>
      </c>
      <c r="CU259" s="2">
        <v>0</v>
      </c>
      <c r="CV259" s="16">
        <v>0</v>
      </c>
      <c r="CW259" s="18">
        <f t="shared" si="27"/>
        <v>0</v>
      </c>
    </row>
    <row r="260" spans="1:101" ht="13.05" customHeight="1" x14ac:dyDescent="0.2">
      <c r="A260" s="46" t="s">
        <v>22</v>
      </c>
      <c r="B260" s="46" t="s">
        <v>295</v>
      </c>
      <c r="C260" s="89">
        <v>406</v>
      </c>
      <c r="D260" s="46" t="s">
        <v>611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43">
        <v>0</v>
      </c>
      <c r="K260" s="15">
        <v>0</v>
      </c>
      <c r="L260" s="2">
        <v>0</v>
      </c>
      <c r="M260" s="2">
        <v>0</v>
      </c>
      <c r="N260" s="2">
        <v>0</v>
      </c>
      <c r="V260" s="16"/>
      <c r="W260" s="18">
        <f t="shared" si="28"/>
        <v>0</v>
      </c>
      <c r="X260" s="15">
        <v>0</v>
      </c>
      <c r="Y260" s="2">
        <v>0</v>
      </c>
      <c r="Z260" s="2">
        <v>0</v>
      </c>
      <c r="AA260" s="2">
        <v>0</v>
      </c>
      <c r="AI260" s="16"/>
      <c r="AJ260" s="18">
        <f t="shared" si="29"/>
        <v>0</v>
      </c>
      <c r="AK260" s="15">
        <v>0</v>
      </c>
      <c r="AL260" s="2">
        <v>0</v>
      </c>
      <c r="AM260" s="2">
        <v>0</v>
      </c>
      <c r="AN260" s="2">
        <v>0</v>
      </c>
      <c r="AV260" s="16"/>
      <c r="AW260" s="18">
        <f t="shared" si="30"/>
        <v>0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16">
        <v>0</v>
      </c>
      <c r="BJ260" s="18">
        <f t="shared" si="24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18">
        <f t="shared" si="25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18">
        <f t="shared" si="26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0</v>
      </c>
      <c r="CT260" s="2">
        <v>0</v>
      </c>
      <c r="CU260" s="2">
        <v>0</v>
      </c>
      <c r="CV260" s="16">
        <v>0</v>
      </c>
      <c r="CW260" s="18">
        <f t="shared" si="27"/>
        <v>0</v>
      </c>
    </row>
    <row r="261" spans="1:101" s="4" customFormat="1" ht="13.05" customHeight="1" x14ac:dyDescent="0.2">
      <c r="A261" s="46" t="s">
        <v>22</v>
      </c>
      <c r="B261" s="46" t="s">
        <v>312</v>
      </c>
      <c r="C261" s="89">
        <v>406</v>
      </c>
      <c r="D261" s="46" t="s">
        <v>611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43">
        <v>0</v>
      </c>
      <c r="K261" s="15">
        <v>0</v>
      </c>
      <c r="L261" s="2">
        <v>0</v>
      </c>
      <c r="M261" s="2">
        <v>0</v>
      </c>
      <c r="N261" s="2">
        <v>0</v>
      </c>
      <c r="O261" s="2"/>
      <c r="P261" s="2"/>
      <c r="Q261" s="2"/>
      <c r="R261" s="2"/>
      <c r="S261" s="2"/>
      <c r="T261" s="2"/>
      <c r="U261" s="2"/>
      <c r="V261" s="16"/>
      <c r="W261" s="18">
        <f t="shared" si="28"/>
        <v>0</v>
      </c>
      <c r="X261" s="15">
        <v>0</v>
      </c>
      <c r="Y261" s="2">
        <v>0</v>
      </c>
      <c r="Z261" s="2">
        <v>0</v>
      </c>
      <c r="AA261" s="2">
        <v>0</v>
      </c>
      <c r="AB261" s="2"/>
      <c r="AC261" s="2"/>
      <c r="AD261" s="2"/>
      <c r="AE261" s="2"/>
      <c r="AF261" s="2"/>
      <c r="AG261" s="2"/>
      <c r="AH261" s="2"/>
      <c r="AI261" s="16"/>
      <c r="AJ261" s="18">
        <f t="shared" si="29"/>
        <v>0</v>
      </c>
      <c r="AK261" s="15">
        <v>0</v>
      </c>
      <c r="AL261" s="2">
        <v>0</v>
      </c>
      <c r="AM261" s="2">
        <v>0</v>
      </c>
      <c r="AN261" s="2">
        <v>0</v>
      </c>
      <c r="AO261" s="2"/>
      <c r="AP261" s="2"/>
      <c r="AQ261" s="2"/>
      <c r="AR261" s="2"/>
      <c r="AS261" s="2"/>
      <c r="AT261" s="2"/>
      <c r="AU261" s="2"/>
      <c r="AV261" s="16"/>
      <c r="AW261" s="18">
        <f t="shared" si="30"/>
        <v>0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16">
        <v>0</v>
      </c>
      <c r="BJ261" s="18">
        <f t="shared" ref="BJ261:BJ324" si="35">SUM(AX261:BI261)</f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2">
        <v>0</v>
      </c>
      <c r="BV261" s="2">
        <v>0</v>
      </c>
      <c r="BW261" s="18">
        <f t="shared" ref="BW261:BW324" si="36">SUM(BK261:BV261)</f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18">
        <f t="shared" ref="CJ261:CJ324" si="37">SUM(BX261:CI261)</f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0</v>
      </c>
      <c r="CT261" s="2">
        <v>0</v>
      </c>
      <c r="CU261" s="2">
        <v>0</v>
      </c>
      <c r="CV261" s="16">
        <v>0</v>
      </c>
      <c r="CW261" s="18">
        <f t="shared" ref="CW261:CW324" si="38">SUM(CK261:CV261)</f>
        <v>0</v>
      </c>
    </row>
    <row r="262" spans="1:101" ht="13.05" customHeight="1" x14ac:dyDescent="0.2">
      <c r="A262" s="46" t="s">
        <v>22</v>
      </c>
      <c r="B262" s="46" t="s">
        <v>312</v>
      </c>
      <c r="C262" s="89">
        <v>406</v>
      </c>
      <c r="D262" s="46" t="s">
        <v>611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43">
        <v>0</v>
      </c>
      <c r="K262" s="15">
        <v>0</v>
      </c>
      <c r="L262" s="2">
        <v>0</v>
      </c>
      <c r="M262" s="2">
        <v>17</v>
      </c>
      <c r="N262" s="2">
        <v>0</v>
      </c>
      <c r="V262" s="16"/>
      <c r="W262" s="18">
        <f t="shared" si="28"/>
        <v>17</v>
      </c>
      <c r="X262" s="15">
        <v>0</v>
      </c>
      <c r="Y262" s="2">
        <v>0</v>
      </c>
      <c r="Z262" s="2">
        <v>0</v>
      </c>
      <c r="AA262" s="2">
        <v>0</v>
      </c>
      <c r="AI262" s="16"/>
      <c r="AJ262" s="18">
        <f t="shared" si="29"/>
        <v>0</v>
      </c>
      <c r="AK262" s="15">
        <v>0</v>
      </c>
      <c r="AL262" s="2">
        <v>0</v>
      </c>
      <c r="AM262" s="2">
        <v>12</v>
      </c>
      <c r="AN262" s="2">
        <v>0</v>
      </c>
      <c r="AV262" s="16"/>
      <c r="AW262" s="18">
        <f t="shared" si="30"/>
        <v>12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16">
        <v>0</v>
      </c>
      <c r="BJ262" s="18">
        <f t="shared" si="35"/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U262" s="2">
        <v>0</v>
      </c>
      <c r="BV262" s="2">
        <v>0</v>
      </c>
      <c r="BW262" s="18">
        <f t="shared" si="36"/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0</v>
      </c>
      <c r="CG262" s="2">
        <v>0</v>
      </c>
      <c r="CH262" s="2">
        <v>0</v>
      </c>
      <c r="CI262" s="2">
        <v>0</v>
      </c>
      <c r="CJ262" s="18">
        <f t="shared" si="37"/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U262" s="2">
        <v>0</v>
      </c>
      <c r="CV262" s="16">
        <v>0</v>
      </c>
      <c r="CW262" s="18">
        <f t="shared" si="38"/>
        <v>0</v>
      </c>
    </row>
    <row r="263" spans="1:101" ht="13.05" customHeight="1" x14ac:dyDescent="0.2">
      <c r="A263" s="46" t="s">
        <v>22</v>
      </c>
      <c r="B263" s="46" t="s">
        <v>312</v>
      </c>
      <c r="C263" s="89">
        <v>406</v>
      </c>
      <c r="D263" s="46" t="s">
        <v>611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43">
        <v>0</v>
      </c>
      <c r="K263" s="15">
        <v>0</v>
      </c>
      <c r="L263" s="2">
        <v>0</v>
      </c>
      <c r="M263" s="2">
        <v>0</v>
      </c>
      <c r="N263" s="2">
        <v>0</v>
      </c>
      <c r="V263" s="16"/>
      <c r="W263" s="18">
        <f t="shared" ref="W263:W326" si="39">SUM(K263:V263)</f>
        <v>0</v>
      </c>
      <c r="X263" s="15">
        <v>0</v>
      </c>
      <c r="Y263" s="2">
        <v>0</v>
      </c>
      <c r="Z263" s="2">
        <v>0</v>
      </c>
      <c r="AA263" s="2">
        <v>0</v>
      </c>
      <c r="AI263" s="16"/>
      <c r="AJ263" s="18">
        <f t="shared" ref="AJ263:AJ326" si="40">SUM(X263:AI263)</f>
        <v>0</v>
      </c>
      <c r="AK263" s="15">
        <v>0</v>
      </c>
      <c r="AL263" s="2">
        <v>0</v>
      </c>
      <c r="AM263" s="2">
        <v>0</v>
      </c>
      <c r="AN263" s="2">
        <v>0</v>
      </c>
      <c r="AV263" s="16"/>
      <c r="AW263" s="18">
        <f t="shared" ref="AW263:AW326" si="41">SUM(AK263:AV263)</f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16">
        <v>0</v>
      </c>
      <c r="BJ263" s="18">
        <f t="shared" si="35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U263" s="2">
        <v>0</v>
      </c>
      <c r="BV263" s="2">
        <v>0</v>
      </c>
      <c r="BW263" s="18">
        <f t="shared" si="36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18">
        <f t="shared" si="37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U263" s="2">
        <v>0</v>
      </c>
      <c r="CV263" s="16">
        <v>0</v>
      </c>
      <c r="CW263" s="18">
        <f t="shared" si="38"/>
        <v>0</v>
      </c>
    </row>
    <row r="264" spans="1:101" ht="13.05" customHeight="1" x14ac:dyDescent="0.2">
      <c r="A264" s="46" t="s">
        <v>22</v>
      </c>
      <c r="B264" s="46" t="s">
        <v>312</v>
      </c>
      <c r="C264" s="89">
        <v>406</v>
      </c>
      <c r="D264" s="46" t="s">
        <v>611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43">
        <v>0</v>
      </c>
      <c r="K264" s="15">
        <v>0</v>
      </c>
      <c r="L264" s="2">
        <v>0</v>
      </c>
      <c r="M264" s="2">
        <v>31</v>
      </c>
      <c r="N264" s="2">
        <v>0</v>
      </c>
      <c r="V264" s="16"/>
      <c r="W264" s="18">
        <f t="shared" si="39"/>
        <v>31</v>
      </c>
      <c r="X264" s="15">
        <v>0</v>
      </c>
      <c r="Y264" s="2">
        <v>0</v>
      </c>
      <c r="Z264" s="2">
        <v>0</v>
      </c>
      <c r="AA264" s="2">
        <v>0</v>
      </c>
      <c r="AI264" s="16"/>
      <c r="AJ264" s="18">
        <f t="shared" si="40"/>
        <v>0</v>
      </c>
      <c r="AK264" s="15">
        <v>0</v>
      </c>
      <c r="AL264" s="2">
        <v>0</v>
      </c>
      <c r="AM264" s="2">
        <v>28</v>
      </c>
      <c r="AN264" s="2">
        <v>0</v>
      </c>
      <c r="AV264" s="16"/>
      <c r="AW264" s="18">
        <f t="shared" si="41"/>
        <v>28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16">
        <v>0</v>
      </c>
      <c r="BJ264" s="18">
        <f t="shared" si="35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U264" s="2">
        <v>0</v>
      </c>
      <c r="BV264" s="2">
        <v>0</v>
      </c>
      <c r="BW264" s="18">
        <f t="shared" si="36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0</v>
      </c>
      <c r="CG264" s="2">
        <v>0</v>
      </c>
      <c r="CH264" s="2">
        <v>0</v>
      </c>
      <c r="CI264" s="2">
        <v>0</v>
      </c>
      <c r="CJ264" s="18">
        <f t="shared" si="37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S264" s="2">
        <v>0</v>
      </c>
      <c r="CT264" s="2">
        <v>0</v>
      </c>
      <c r="CU264" s="2">
        <v>0</v>
      </c>
      <c r="CV264" s="16">
        <v>0</v>
      </c>
      <c r="CW264" s="18">
        <f t="shared" si="38"/>
        <v>0</v>
      </c>
    </row>
    <row r="265" spans="1:101" ht="13.05" customHeight="1" x14ac:dyDescent="0.2">
      <c r="A265" s="46" t="s">
        <v>22</v>
      </c>
      <c r="B265" s="46" t="s">
        <v>312</v>
      </c>
      <c r="C265" s="89">
        <v>406</v>
      </c>
      <c r="D265" s="46" t="s">
        <v>611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43">
        <v>0</v>
      </c>
      <c r="K265" s="15">
        <v>0</v>
      </c>
      <c r="L265" s="2">
        <v>0</v>
      </c>
      <c r="M265" s="2">
        <v>0</v>
      </c>
      <c r="N265" s="2">
        <v>0</v>
      </c>
      <c r="V265" s="16"/>
      <c r="W265" s="18">
        <f t="shared" si="39"/>
        <v>0</v>
      </c>
      <c r="X265" s="15">
        <v>0</v>
      </c>
      <c r="Y265" s="2">
        <v>0</v>
      </c>
      <c r="Z265" s="2">
        <v>0</v>
      </c>
      <c r="AA265" s="2">
        <v>0</v>
      </c>
      <c r="AI265" s="16"/>
      <c r="AJ265" s="18">
        <f t="shared" si="40"/>
        <v>0</v>
      </c>
      <c r="AK265" s="15">
        <v>0</v>
      </c>
      <c r="AL265" s="2">
        <v>0</v>
      </c>
      <c r="AM265" s="2">
        <v>0</v>
      </c>
      <c r="AN265" s="2">
        <v>0</v>
      </c>
      <c r="AV265" s="16"/>
      <c r="AW265" s="18">
        <f t="shared" si="41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16">
        <v>0</v>
      </c>
      <c r="BJ265" s="18">
        <f t="shared" si="35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18">
        <f t="shared" si="36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18">
        <f t="shared" si="37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16">
        <v>0</v>
      </c>
      <c r="CW265" s="18">
        <f t="shared" si="38"/>
        <v>0</v>
      </c>
    </row>
    <row r="266" spans="1:101" ht="13.05" customHeight="1" x14ac:dyDescent="0.2">
      <c r="A266" s="46" t="s">
        <v>22</v>
      </c>
      <c r="B266" s="46" t="s">
        <v>312</v>
      </c>
      <c r="C266" s="89">
        <v>406</v>
      </c>
      <c r="D266" s="46" t="s">
        <v>611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43">
        <v>0</v>
      </c>
      <c r="K266" s="15">
        <v>0</v>
      </c>
      <c r="L266" s="2">
        <v>0</v>
      </c>
      <c r="M266" s="2">
        <v>0</v>
      </c>
      <c r="N266" s="2">
        <v>0</v>
      </c>
      <c r="V266" s="16"/>
      <c r="W266" s="18">
        <f t="shared" si="39"/>
        <v>0</v>
      </c>
      <c r="X266" s="15">
        <v>0</v>
      </c>
      <c r="Y266" s="2">
        <v>0</v>
      </c>
      <c r="Z266" s="2">
        <v>0</v>
      </c>
      <c r="AA266" s="2">
        <v>0</v>
      </c>
      <c r="AI266" s="16"/>
      <c r="AJ266" s="18">
        <f t="shared" si="40"/>
        <v>0</v>
      </c>
      <c r="AK266" s="15">
        <v>0</v>
      </c>
      <c r="AL266" s="2">
        <v>0</v>
      </c>
      <c r="AM266" s="2">
        <v>0</v>
      </c>
      <c r="AN266" s="2">
        <v>0</v>
      </c>
      <c r="AV266" s="16"/>
      <c r="AW266" s="18">
        <f t="shared" si="41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16">
        <v>0</v>
      </c>
      <c r="BJ266" s="18">
        <f t="shared" si="35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U266" s="2">
        <v>0</v>
      </c>
      <c r="BV266" s="2">
        <v>0</v>
      </c>
      <c r="BW266" s="18">
        <f t="shared" si="36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G266" s="2">
        <v>0</v>
      </c>
      <c r="CH266" s="2">
        <v>0</v>
      </c>
      <c r="CI266" s="2">
        <v>0</v>
      </c>
      <c r="CJ266" s="18">
        <f t="shared" si="37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T266" s="2">
        <v>0</v>
      </c>
      <c r="CU266" s="2">
        <v>0</v>
      </c>
      <c r="CV266" s="16">
        <v>0</v>
      </c>
      <c r="CW266" s="18">
        <f t="shared" si="38"/>
        <v>0</v>
      </c>
    </row>
    <row r="267" spans="1:101" ht="13.05" customHeight="1" x14ac:dyDescent="0.2">
      <c r="A267" s="46" t="s">
        <v>22</v>
      </c>
      <c r="B267" s="46" t="s">
        <v>312</v>
      </c>
      <c r="C267" s="89">
        <v>406</v>
      </c>
      <c r="D267" s="46" t="s">
        <v>611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43">
        <v>0</v>
      </c>
      <c r="K267" s="15">
        <v>0</v>
      </c>
      <c r="L267" s="2">
        <v>0</v>
      </c>
      <c r="M267" s="2">
        <v>12</v>
      </c>
      <c r="N267" s="2">
        <v>0</v>
      </c>
      <c r="V267" s="16"/>
      <c r="W267" s="18">
        <f t="shared" si="39"/>
        <v>12</v>
      </c>
      <c r="X267" s="15">
        <v>0</v>
      </c>
      <c r="Y267" s="2">
        <v>0</v>
      </c>
      <c r="Z267" s="2">
        <v>0</v>
      </c>
      <c r="AA267" s="2">
        <v>0</v>
      </c>
      <c r="AI267" s="16"/>
      <c r="AJ267" s="18">
        <f t="shared" si="40"/>
        <v>0</v>
      </c>
      <c r="AK267" s="15">
        <v>0</v>
      </c>
      <c r="AL267" s="2">
        <v>0</v>
      </c>
      <c r="AM267" s="2">
        <v>11</v>
      </c>
      <c r="AN267" s="2">
        <v>0</v>
      </c>
      <c r="AV267" s="16"/>
      <c r="AW267" s="18">
        <f t="shared" si="41"/>
        <v>11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16">
        <v>0</v>
      </c>
      <c r="BJ267" s="18">
        <f t="shared" si="35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18">
        <f t="shared" si="36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18">
        <f t="shared" si="37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T267" s="2">
        <v>0</v>
      </c>
      <c r="CU267" s="2">
        <v>0</v>
      </c>
      <c r="CV267" s="16">
        <v>0</v>
      </c>
      <c r="CW267" s="18">
        <f t="shared" si="38"/>
        <v>0</v>
      </c>
    </row>
    <row r="268" spans="1:101" ht="13.05" customHeight="1" x14ac:dyDescent="0.2">
      <c r="A268" s="46" t="s">
        <v>22</v>
      </c>
      <c r="B268" s="46" t="s">
        <v>312</v>
      </c>
      <c r="C268" s="89">
        <v>406</v>
      </c>
      <c r="D268" s="46" t="s">
        <v>611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43">
        <v>0</v>
      </c>
      <c r="K268" s="15">
        <v>0</v>
      </c>
      <c r="L268" s="2">
        <v>0</v>
      </c>
      <c r="M268" s="2">
        <v>0</v>
      </c>
      <c r="N268" s="2">
        <v>0</v>
      </c>
      <c r="V268" s="16"/>
      <c r="W268" s="18">
        <f t="shared" si="39"/>
        <v>0</v>
      </c>
      <c r="X268" s="15">
        <v>0</v>
      </c>
      <c r="Y268" s="2">
        <v>0</v>
      </c>
      <c r="Z268" s="2">
        <v>0</v>
      </c>
      <c r="AA268" s="2">
        <v>0</v>
      </c>
      <c r="AI268" s="16"/>
      <c r="AJ268" s="18">
        <f t="shared" si="40"/>
        <v>0</v>
      </c>
      <c r="AK268" s="15">
        <v>0</v>
      </c>
      <c r="AL268" s="2">
        <v>0</v>
      </c>
      <c r="AM268" s="2">
        <v>0</v>
      </c>
      <c r="AN268" s="2">
        <v>0</v>
      </c>
      <c r="AV268" s="16"/>
      <c r="AW268" s="18">
        <f t="shared" si="41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16">
        <v>0</v>
      </c>
      <c r="BJ268" s="18">
        <f t="shared" si="35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18">
        <f t="shared" si="36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18">
        <f t="shared" si="37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S268" s="2">
        <v>0</v>
      </c>
      <c r="CT268" s="2">
        <v>0</v>
      </c>
      <c r="CU268" s="2">
        <v>0</v>
      </c>
      <c r="CV268" s="16">
        <v>0</v>
      </c>
      <c r="CW268" s="18">
        <f t="shared" si="38"/>
        <v>0</v>
      </c>
    </row>
    <row r="269" spans="1:101" s="5" customFormat="1" ht="13.05" customHeight="1" x14ac:dyDescent="0.2">
      <c r="A269" s="46" t="s">
        <v>168</v>
      </c>
      <c r="B269" s="46" t="s">
        <v>168</v>
      </c>
      <c r="C269" s="89">
        <v>400</v>
      </c>
      <c r="D269" s="46" t="s">
        <v>610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43">
        <v>0</v>
      </c>
      <c r="K269" s="15">
        <v>0</v>
      </c>
      <c r="L269" s="2">
        <v>0</v>
      </c>
      <c r="M269" s="2">
        <v>0</v>
      </c>
      <c r="N269" s="2">
        <v>0</v>
      </c>
      <c r="O269" s="2"/>
      <c r="P269" s="2"/>
      <c r="Q269" s="2"/>
      <c r="R269" s="2"/>
      <c r="S269" s="2"/>
      <c r="T269" s="2"/>
      <c r="U269" s="2"/>
      <c r="V269" s="16"/>
      <c r="W269" s="18">
        <f t="shared" si="39"/>
        <v>0</v>
      </c>
      <c r="X269" s="15">
        <v>0</v>
      </c>
      <c r="Y269" s="2">
        <v>0</v>
      </c>
      <c r="Z269" s="2">
        <v>0</v>
      </c>
      <c r="AA269" s="2">
        <v>0</v>
      </c>
      <c r="AB269" s="2"/>
      <c r="AC269" s="2"/>
      <c r="AD269" s="2"/>
      <c r="AE269" s="2"/>
      <c r="AF269" s="2"/>
      <c r="AG269" s="2"/>
      <c r="AH269" s="2"/>
      <c r="AI269" s="16"/>
      <c r="AJ269" s="18">
        <f t="shared" si="40"/>
        <v>0</v>
      </c>
      <c r="AK269" s="15">
        <v>0</v>
      </c>
      <c r="AL269" s="2">
        <v>0</v>
      </c>
      <c r="AM269" s="2">
        <v>0</v>
      </c>
      <c r="AN269" s="2">
        <v>0</v>
      </c>
      <c r="AO269" s="2"/>
      <c r="AP269" s="2"/>
      <c r="AQ269" s="2"/>
      <c r="AR269" s="2"/>
      <c r="AS269" s="2"/>
      <c r="AT269" s="2"/>
      <c r="AU269" s="2"/>
      <c r="AV269" s="16"/>
      <c r="AW269" s="18">
        <f t="shared" si="41"/>
        <v>0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16">
        <v>0</v>
      </c>
      <c r="BJ269" s="18">
        <f t="shared" si="35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2">
        <v>0</v>
      </c>
      <c r="BV269" s="2">
        <v>0</v>
      </c>
      <c r="BW269" s="18">
        <f t="shared" si="36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18">
        <f t="shared" si="37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S269" s="2">
        <v>0</v>
      </c>
      <c r="CT269" s="2">
        <v>0</v>
      </c>
      <c r="CU269" s="2">
        <v>0</v>
      </c>
      <c r="CV269" s="16">
        <v>0</v>
      </c>
      <c r="CW269" s="18">
        <f t="shared" si="38"/>
        <v>0</v>
      </c>
    </row>
    <row r="270" spans="1:101" ht="13.05" customHeight="1" x14ac:dyDescent="0.2">
      <c r="A270" s="46" t="s">
        <v>168</v>
      </c>
      <c r="B270" s="46" t="s">
        <v>168</v>
      </c>
      <c r="C270" s="89">
        <v>400</v>
      </c>
      <c r="D270" s="46" t="s">
        <v>610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43">
        <v>0</v>
      </c>
      <c r="K270" s="15">
        <v>0</v>
      </c>
      <c r="L270" s="2">
        <v>0</v>
      </c>
      <c r="M270" s="2">
        <v>0</v>
      </c>
      <c r="N270" s="2">
        <v>0</v>
      </c>
      <c r="V270" s="16"/>
      <c r="W270" s="18">
        <f t="shared" si="39"/>
        <v>0</v>
      </c>
      <c r="X270" s="15">
        <v>0</v>
      </c>
      <c r="Y270" s="2">
        <v>0</v>
      </c>
      <c r="Z270" s="2">
        <v>0</v>
      </c>
      <c r="AA270" s="2">
        <v>0</v>
      </c>
      <c r="AI270" s="16"/>
      <c r="AJ270" s="18">
        <f t="shared" si="40"/>
        <v>0</v>
      </c>
      <c r="AK270" s="15">
        <v>0</v>
      </c>
      <c r="AL270" s="2">
        <v>0</v>
      </c>
      <c r="AM270" s="2">
        <v>0</v>
      </c>
      <c r="AN270" s="2">
        <v>0</v>
      </c>
      <c r="AV270" s="16"/>
      <c r="AW270" s="18">
        <f t="shared" si="41"/>
        <v>0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16">
        <v>0</v>
      </c>
      <c r="BJ270" s="18">
        <f t="shared" si="35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T270" s="2">
        <v>0</v>
      </c>
      <c r="BU270" s="2">
        <v>0</v>
      </c>
      <c r="BV270" s="2">
        <v>0</v>
      </c>
      <c r="BW270" s="18">
        <f t="shared" si="36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0</v>
      </c>
      <c r="CG270" s="2">
        <v>0</v>
      </c>
      <c r="CH270" s="2">
        <v>0</v>
      </c>
      <c r="CI270" s="2">
        <v>0</v>
      </c>
      <c r="CJ270" s="18">
        <f t="shared" si="37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>
        <v>0</v>
      </c>
      <c r="CT270" s="2">
        <v>0</v>
      </c>
      <c r="CU270" s="2">
        <v>0</v>
      </c>
      <c r="CV270" s="16">
        <v>0</v>
      </c>
      <c r="CW270" s="18">
        <f t="shared" si="38"/>
        <v>0</v>
      </c>
    </row>
    <row r="271" spans="1:101" ht="13.05" customHeight="1" x14ac:dyDescent="0.2">
      <c r="A271" s="46" t="s">
        <v>168</v>
      </c>
      <c r="B271" s="46" t="s">
        <v>168</v>
      </c>
      <c r="C271" s="89">
        <v>400</v>
      </c>
      <c r="D271" s="46" t="s">
        <v>610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43">
        <v>0</v>
      </c>
      <c r="K271" s="15">
        <v>0</v>
      </c>
      <c r="L271" s="2">
        <v>0</v>
      </c>
      <c r="M271" s="2">
        <v>0</v>
      </c>
      <c r="N271" s="2">
        <v>0</v>
      </c>
      <c r="V271" s="16"/>
      <c r="W271" s="18">
        <f t="shared" si="39"/>
        <v>0</v>
      </c>
      <c r="X271" s="15">
        <v>0</v>
      </c>
      <c r="Y271" s="2">
        <v>0</v>
      </c>
      <c r="Z271" s="2">
        <v>0</v>
      </c>
      <c r="AA271" s="2">
        <v>0</v>
      </c>
      <c r="AI271" s="16"/>
      <c r="AJ271" s="18">
        <f t="shared" si="40"/>
        <v>0</v>
      </c>
      <c r="AK271" s="15">
        <v>0</v>
      </c>
      <c r="AL271" s="2">
        <v>0</v>
      </c>
      <c r="AM271" s="2">
        <v>0</v>
      </c>
      <c r="AN271" s="2">
        <v>0</v>
      </c>
      <c r="AV271" s="16"/>
      <c r="AW271" s="18">
        <f t="shared" si="41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16">
        <v>0</v>
      </c>
      <c r="BJ271" s="18">
        <f t="shared" si="35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2">
        <v>0</v>
      </c>
      <c r="BV271" s="2">
        <v>0</v>
      </c>
      <c r="BW271" s="18">
        <f t="shared" si="36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0</v>
      </c>
      <c r="CG271" s="2">
        <v>0</v>
      </c>
      <c r="CH271" s="2">
        <v>0</v>
      </c>
      <c r="CI271" s="2">
        <v>0</v>
      </c>
      <c r="CJ271" s="18">
        <f t="shared" si="37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R271" s="2">
        <v>0</v>
      </c>
      <c r="CS271" s="2">
        <v>0</v>
      </c>
      <c r="CT271" s="2">
        <v>0</v>
      </c>
      <c r="CU271" s="2">
        <v>0</v>
      </c>
      <c r="CV271" s="16">
        <v>0</v>
      </c>
      <c r="CW271" s="18">
        <f t="shared" si="38"/>
        <v>0</v>
      </c>
    </row>
    <row r="272" spans="1:101" ht="13.05" customHeight="1" x14ac:dyDescent="0.2">
      <c r="A272" s="46" t="s">
        <v>168</v>
      </c>
      <c r="B272" s="46" t="s">
        <v>168</v>
      </c>
      <c r="C272" s="89">
        <v>400</v>
      </c>
      <c r="D272" s="46" t="s">
        <v>610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43">
        <v>0</v>
      </c>
      <c r="K272" s="15">
        <v>0</v>
      </c>
      <c r="L272" s="2">
        <v>0</v>
      </c>
      <c r="M272" s="2">
        <v>0</v>
      </c>
      <c r="N272" s="2">
        <v>0</v>
      </c>
      <c r="V272" s="16"/>
      <c r="W272" s="18">
        <f t="shared" si="39"/>
        <v>0</v>
      </c>
      <c r="X272" s="15">
        <v>0</v>
      </c>
      <c r="Y272" s="2">
        <v>0</v>
      </c>
      <c r="Z272" s="2">
        <v>0</v>
      </c>
      <c r="AA272" s="2">
        <v>0</v>
      </c>
      <c r="AI272" s="16"/>
      <c r="AJ272" s="18">
        <f t="shared" si="40"/>
        <v>0</v>
      </c>
      <c r="AK272" s="15">
        <v>0</v>
      </c>
      <c r="AL272" s="2">
        <v>0</v>
      </c>
      <c r="AM272" s="2">
        <v>0</v>
      </c>
      <c r="AN272" s="2">
        <v>0</v>
      </c>
      <c r="AV272" s="16"/>
      <c r="AW272" s="18">
        <f t="shared" si="41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16">
        <v>0</v>
      </c>
      <c r="BJ272" s="18">
        <f t="shared" si="35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T272" s="2">
        <v>0</v>
      </c>
      <c r="BU272" s="2">
        <v>0</v>
      </c>
      <c r="BV272" s="2">
        <v>0</v>
      </c>
      <c r="BW272" s="18">
        <f t="shared" si="36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0</v>
      </c>
      <c r="CG272" s="2">
        <v>0</v>
      </c>
      <c r="CH272" s="2">
        <v>0</v>
      </c>
      <c r="CI272" s="2">
        <v>0</v>
      </c>
      <c r="CJ272" s="18">
        <f t="shared" si="37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S272" s="2">
        <v>0</v>
      </c>
      <c r="CT272" s="2">
        <v>0</v>
      </c>
      <c r="CU272" s="2">
        <v>0</v>
      </c>
      <c r="CV272" s="16">
        <v>0</v>
      </c>
      <c r="CW272" s="18">
        <f t="shared" si="38"/>
        <v>0</v>
      </c>
    </row>
    <row r="273" spans="1:101" s="6" customFormat="1" ht="13.05" customHeight="1" x14ac:dyDescent="0.2">
      <c r="A273" s="46" t="s">
        <v>168</v>
      </c>
      <c r="B273" s="46" t="s">
        <v>324</v>
      </c>
      <c r="C273" s="89">
        <v>400</v>
      </c>
      <c r="D273" s="46" t="s">
        <v>610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43">
        <v>0</v>
      </c>
      <c r="K273" s="15">
        <v>0</v>
      </c>
      <c r="L273" s="2">
        <v>0</v>
      </c>
      <c r="M273" s="2">
        <v>0</v>
      </c>
      <c r="N273" s="2">
        <v>0</v>
      </c>
      <c r="O273" s="2"/>
      <c r="P273" s="2"/>
      <c r="Q273" s="2"/>
      <c r="R273" s="2"/>
      <c r="S273" s="2"/>
      <c r="T273" s="2"/>
      <c r="U273" s="2"/>
      <c r="V273" s="16"/>
      <c r="W273" s="18">
        <f t="shared" si="39"/>
        <v>0</v>
      </c>
      <c r="X273" s="15">
        <v>0</v>
      </c>
      <c r="Y273" s="2">
        <v>0</v>
      </c>
      <c r="Z273" s="2">
        <v>0</v>
      </c>
      <c r="AA273" s="2">
        <v>0</v>
      </c>
      <c r="AB273" s="2"/>
      <c r="AC273" s="2"/>
      <c r="AD273" s="2"/>
      <c r="AE273" s="2"/>
      <c r="AF273" s="2"/>
      <c r="AG273" s="2"/>
      <c r="AH273" s="2"/>
      <c r="AI273" s="16"/>
      <c r="AJ273" s="18">
        <f t="shared" si="40"/>
        <v>0</v>
      </c>
      <c r="AK273" s="15">
        <v>0</v>
      </c>
      <c r="AL273" s="2">
        <v>0</v>
      </c>
      <c r="AM273" s="2">
        <v>0</v>
      </c>
      <c r="AN273" s="2">
        <v>0</v>
      </c>
      <c r="AO273" s="2"/>
      <c r="AP273" s="2"/>
      <c r="AQ273" s="2"/>
      <c r="AR273" s="2"/>
      <c r="AS273" s="2"/>
      <c r="AT273" s="2"/>
      <c r="AU273" s="2"/>
      <c r="AV273" s="16"/>
      <c r="AW273" s="18">
        <f t="shared" si="41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16">
        <v>0</v>
      </c>
      <c r="BJ273" s="18">
        <f t="shared" si="35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>
        <v>0</v>
      </c>
      <c r="BU273" s="2">
        <v>0</v>
      </c>
      <c r="BV273" s="2">
        <v>0</v>
      </c>
      <c r="BW273" s="18">
        <f t="shared" si="36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18">
        <f t="shared" si="37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>
        <v>0</v>
      </c>
      <c r="CU273" s="2">
        <v>0</v>
      </c>
      <c r="CV273" s="16">
        <v>0</v>
      </c>
      <c r="CW273" s="18">
        <f t="shared" si="38"/>
        <v>0</v>
      </c>
    </row>
    <row r="274" spans="1:101" ht="13.05" customHeight="1" x14ac:dyDescent="0.2">
      <c r="A274" s="46" t="s">
        <v>168</v>
      </c>
      <c r="B274" s="46" t="s">
        <v>326</v>
      </c>
      <c r="C274" s="89">
        <v>400</v>
      </c>
      <c r="D274" s="46" t="s">
        <v>610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43">
        <v>0</v>
      </c>
      <c r="K274" s="15">
        <v>0</v>
      </c>
      <c r="L274" s="2">
        <v>0</v>
      </c>
      <c r="M274" s="2">
        <v>0</v>
      </c>
      <c r="N274" s="2">
        <v>0</v>
      </c>
      <c r="V274" s="16"/>
      <c r="W274" s="18">
        <f t="shared" si="39"/>
        <v>0</v>
      </c>
      <c r="X274" s="15">
        <v>0</v>
      </c>
      <c r="Y274" s="2">
        <v>0</v>
      </c>
      <c r="Z274" s="2">
        <v>0</v>
      </c>
      <c r="AA274" s="2">
        <v>0</v>
      </c>
      <c r="AI274" s="16"/>
      <c r="AJ274" s="18">
        <f t="shared" si="40"/>
        <v>0</v>
      </c>
      <c r="AK274" s="15">
        <v>0</v>
      </c>
      <c r="AL274" s="2">
        <v>0</v>
      </c>
      <c r="AM274" s="2">
        <v>0</v>
      </c>
      <c r="AN274" s="2">
        <v>0</v>
      </c>
      <c r="AV274" s="16"/>
      <c r="AW274" s="18">
        <f t="shared" si="41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16">
        <v>0</v>
      </c>
      <c r="BJ274" s="18">
        <f t="shared" si="35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18">
        <f t="shared" si="36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18">
        <f t="shared" si="37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16">
        <v>0</v>
      </c>
      <c r="CW274" s="18">
        <f t="shared" si="38"/>
        <v>0</v>
      </c>
    </row>
    <row r="275" spans="1:101" ht="13.05" customHeight="1" x14ac:dyDescent="0.2">
      <c r="A275" s="46" t="s">
        <v>168</v>
      </c>
      <c r="B275" s="46" t="s">
        <v>326</v>
      </c>
      <c r="C275" s="89">
        <v>400</v>
      </c>
      <c r="D275" s="46" t="s">
        <v>610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43">
        <v>0</v>
      </c>
      <c r="K275" s="15">
        <v>0</v>
      </c>
      <c r="L275" s="2">
        <v>0</v>
      </c>
      <c r="M275" s="2">
        <v>0</v>
      </c>
      <c r="N275" s="2">
        <v>0</v>
      </c>
      <c r="V275" s="16"/>
      <c r="W275" s="18">
        <f t="shared" si="39"/>
        <v>0</v>
      </c>
      <c r="X275" s="15">
        <v>0</v>
      </c>
      <c r="Y275" s="2">
        <v>0</v>
      </c>
      <c r="Z275" s="2">
        <v>0</v>
      </c>
      <c r="AA275" s="2">
        <v>0</v>
      </c>
      <c r="AI275" s="16"/>
      <c r="AJ275" s="18">
        <f t="shared" si="40"/>
        <v>0</v>
      </c>
      <c r="AK275" s="15">
        <v>0</v>
      </c>
      <c r="AL275" s="2">
        <v>0</v>
      </c>
      <c r="AM275" s="2">
        <v>0</v>
      </c>
      <c r="AN275" s="2">
        <v>0</v>
      </c>
      <c r="AV275" s="16"/>
      <c r="AW275" s="18">
        <f t="shared" si="41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16">
        <v>0</v>
      </c>
      <c r="BJ275" s="18">
        <f t="shared" si="35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U275" s="2">
        <v>0</v>
      </c>
      <c r="BV275" s="2">
        <v>0</v>
      </c>
      <c r="BW275" s="18">
        <f t="shared" si="36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0</v>
      </c>
      <c r="CG275" s="2">
        <v>0</v>
      </c>
      <c r="CH275" s="2">
        <v>0</v>
      </c>
      <c r="CI275" s="2">
        <v>0</v>
      </c>
      <c r="CJ275" s="18">
        <f t="shared" si="37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S275" s="2">
        <v>0</v>
      </c>
      <c r="CT275" s="2">
        <v>0</v>
      </c>
      <c r="CU275" s="2">
        <v>0</v>
      </c>
      <c r="CV275" s="16">
        <v>0</v>
      </c>
      <c r="CW275" s="18">
        <f t="shared" si="38"/>
        <v>0</v>
      </c>
    </row>
    <row r="276" spans="1:101" s="7" customFormat="1" ht="13.05" customHeight="1" x14ac:dyDescent="0.2">
      <c r="A276" s="46" t="s">
        <v>168</v>
      </c>
      <c r="B276" s="46" t="s">
        <v>326</v>
      </c>
      <c r="C276" s="89">
        <v>400</v>
      </c>
      <c r="D276" s="46" t="s">
        <v>610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43">
        <v>0</v>
      </c>
      <c r="K276" s="15">
        <v>0</v>
      </c>
      <c r="L276" s="2">
        <v>0</v>
      </c>
      <c r="M276" s="2">
        <v>0</v>
      </c>
      <c r="N276" s="2">
        <v>0</v>
      </c>
      <c r="O276" s="2"/>
      <c r="P276" s="2"/>
      <c r="Q276" s="2"/>
      <c r="R276" s="2"/>
      <c r="S276" s="2"/>
      <c r="T276" s="2"/>
      <c r="U276" s="2"/>
      <c r="V276" s="16"/>
      <c r="W276" s="18">
        <f t="shared" si="39"/>
        <v>0</v>
      </c>
      <c r="X276" s="15">
        <v>0</v>
      </c>
      <c r="Y276" s="2">
        <v>0</v>
      </c>
      <c r="Z276" s="2">
        <v>0</v>
      </c>
      <c r="AA276" s="2">
        <v>0</v>
      </c>
      <c r="AB276" s="2"/>
      <c r="AC276" s="2"/>
      <c r="AD276" s="2"/>
      <c r="AE276" s="2"/>
      <c r="AF276" s="2"/>
      <c r="AG276" s="2"/>
      <c r="AH276" s="2"/>
      <c r="AI276" s="16"/>
      <c r="AJ276" s="18">
        <f t="shared" si="40"/>
        <v>0</v>
      </c>
      <c r="AK276" s="15">
        <v>0</v>
      </c>
      <c r="AL276" s="2">
        <v>0</v>
      </c>
      <c r="AM276" s="2">
        <v>0</v>
      </c>
      <c r="AN276" s="2">
        <v>0</v>
      </c>
      <c r="AO276" s="2"/>
      <c r="AP276" s="2"/>
      <c r="AQ276" s="2"/>
      <c r="AR276" s="2"/>
      <c r="AS276" s="2"/>
      <c r="AT276" s="2"/>
      <c r="AU276" s="2"/>
      <c r="AV276" s="16"/>
      <c r="AW276" s="18">
        <f t="shared" si="41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16">
        <v>0</v>
      </c>
      <c r="BJ276" s="18">
        <f t="shared" si="35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2">
        <v>0</v>
      </c>
      <c r="BV276" s="2">
        <v>0</v>
      </c>
      <c r="BW276" s="18">
        <f t="shared" si="36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18">
        <f t="shared" si="37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>
        <v>0</v>
      </c>
      <c r="CU276" s="2">
        <v>0</v>
      </c>
      <c r="CV276" s="16">
        <v>0</v>
      </c>
      <c r="CW276" s="18">
        <f t="shared" si="38"/>
        <v>0</v>
      </c>
    </row>
    <row r="277" spans="1:101" ht="13.05" customHeight="1" x14ac:dyDescent="0.2">
      <c r="A277" s="46" t="s">
        <v>168</v>
      </c>
      <c r="B277" s="46" t="s">
        <v>326</v>
      </c>
      <c r="C277" s="89">
        <v>400</v>
      </c>
      <c r="D277" s="46" t="s">
        <v>610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43">
        <v>0</v>
      </c>
      <c r="K277" s="15">
        <v>0</v>
      </c>
      <c r="L277" s="2">
        <v>0</v>
      </c>
      <c r="M277" s="2">
        <v>0</v>
      </c>
      <c r="N277" s="2">
        <v>0</v>
      </c>
      <c r="V277" s="16"/>
      <c r="W277" s="18">
        <f t="shared" si="39"/>
        <v>0</v>
      </c>
      <c r="X277" s="15">
        <v>0</v>
      </c>
      <c r="Y277" s="2">
        <v>0</v>
      </c>
      <c r="Z277" s="2">
        <v>0</v>
      </c>
      <c r="AA277" s="2">
        <v>0</v>
      </c>
      <c r="AI277" s="16"/>
      <c r="AJ277" s="18">
        <f t="shared" si="40"/>
        <v>0</v>
      </c>
      <c r="AK277" s="15">
        <v>0</v>
      </c>
      <c r="AL277" s="2">
        <v>0</v>
      </c>
      <c r="AM277" s="2">
        <v>0</v>
      </c>
      <c r="AN277" s="2">
        <v>0</v>
      </c>
      <c r="AV277" s="16"/>
      <c r="AW277" s="18">
        <f t="shared" si="41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16">
        <v>0</v>
      </c>
      <c r="BJ277" s="18">
        <f t="shared" si="35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T277" s="2">
        <v>0</v>
      </c>
      <c r="BU277" s="2">
        <v>0</v>
      </c>
      <c r="BV277" s="2">
        <v>0</v>
      </c>
      <c r="BW277" s="18">
        <f t="shared" si="36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G277" s="2">
        <v>0</v>
      </c>
      <c r="CH277" s="2">
        <v>0</v>
      </c>
      <c r="CI277" s="2">
        <v>0</v>
      </c>
      <c r="CJ277" s="18">
        <f t="shared" si="37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T277" s="2">
        <v>0</v>
      </c>
      <c r="CU277" s="2">
        <v>0</v>
      </c>
      <c r="CV277" s="16">
        <v>0</v>
      </c>
      <c r="CW277" s="18">
        <f t="shared" si="38"/>
        <v>0</v>
      </c>
    </row>
    <row r="278" spans="1:101" s="6" customFormat="1" ht="13.05" customHeight="1" x14ac:dyDescent="0.2">
      <c r="A278" s="46" t="s">
        <v>168</v>
      </c>
      <c r="B278" s="46" t="s">
        <v>331</v>
      </c>
      <c r="C278" s="89">
        <v>400</v>
      </c>
      <c r="D278" s="46" t="s">
        <v>610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43">
        <v>0</v>
      </c>
      <c r="K278" s="15">
        <v>0</v>
      </c>
      <c r="L278" s="2">
        <v>0</v>
      </c>
      <c r="M278" s="2">
        <v>0</v>
      </c>
      <c r="N278" s="2">
        <v>0</v>
      </c>
      <c r="O278" s="2"/>
      <c r="P278" s="2"/>
      <c r="Q278" s="2"/>
      <c r="R278" s="2"/>
      <c r="S278" s="2"/>
      <c r="T278" s="2"/>
      <c r="U278" s="2"/>
      <c r="V278" s="16"/>
      <c r="W278" s="18">
        <f t="shared" si="39"/>
        <v>0</v>
      </c>
      <c r="X278" s="15">
        <v>0</v>
      </c>
      <c r="Y278" s="2">
        <v>0</v>
      </c>
      <c r="Z278" s="2">
        <v>0</v>
      </c>
      <c r="AA278" s="2">
        <v>0</v>
      </c>
      <c r="AB278" s="2"/>
      <c r="AC278" s="2"/>
      <c r="AD278" s="2"/>
      <c r="AE278" s="2"/>
      <c r="AF278" s="2"/>
      <c r="AG278" s="2"/>
      <c r="AH278" s="2"/>
      <c r="AI278" s="16"/>
      <c r="AJ278" s="18">
        <f t="shared" si="40"/>
        <v>0</v>
      </c>
      <c r="AK278" s="15">
        <v>0</v>
      </c>
      <c r="AL278" s="2">
        <v>0</v>
      </c>
      <c r="AM278" s="2">
        <v>0</v>
      </c>
      <c r="AN278" s="2">
        <v>0</v>
      </c>
      <c r="AO278" s="2"/>
      <c r="AP278" s="2"/>
      <c r="AQ278" s="2"/>
      <c r="AR278" s="2"/>
      <c r="AS278" s="2"/>
      <c r="AT278" s="2"/>
      <c r="AU278" s="2"/>
      <c r="AV278" s="16"/>
      <c r="AW278" s="18">
        <f t="shared" si="41"/>
        <v>0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16">
        <v>0</v>
      </c>
      <c r="BJ278" s="18">
        <f t="shared" si="35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2">
        <v>0</v>
      </c>
      <c r="BV278" s="2">
        <v>0</v>
      </c>
      <c r="BW278" s="18">
        <f t="shared" si="36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18">
        <f t="shared" si="37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16">
        <v>0</v>
      </c>
      <c r="CW278" s="18">
        <f t="shared" si="38"/>
        <v>0</v>
      </c>
    </row>
    <row r="279" spans="1:101" ht="13.05" customHeight="1" x14ac:dyDescent="0.2">
      <c r="A279" s="46" t="s">
        <v>168</v>
      </c>
      <c r="B279" s="46" t="s">
        <v>331</v>
      </c>
      <c r="C279" s="89">
        <v>400</v>
      </c>
      <c r="D279" s="46" t="s">
        <v>610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43">
        <v>0</v>
      </c>
      <c r="K279" s="15">
        <v>0</v>
      </c>
      <c r="L279" s="2">
        <v>0</v>
      </c>
      <c r="M279" s="2">
        <v>0</v>
      </c>
      <c r="N279" s="2">
        <v>0</v>
      </c>
      <c r="V279" s="16"/>
      <c r="W279" s="18">
        <f t="shared" si="39"/>
        <v>0</v>
      </c>
      <c r="X279" s="15">
        <v>0</v>
      </c>
      <c r="Y279" s="2">
        <v>0</v>
      </c>
      <c r="Z279" s="2">
        <v>0</v>
      </c>
      <c r="AA279" s="2">
        <v>0</v>
      </c>
      <c r="AI279" s="16"/>
      <c r="AJ279" s="18">
        <f t="shared" si="40"/>
        <v>0</v>
      </c>
      <c r="AK279" s="15">
        <v>0</v>
      </c>
      <c r="AL279" s="2">
        <v>0</v>
      </c>
      <c r="AM279" s="2">
        <v>0</v>
      </c>
      <c r="AN279" s="2">
        <v>0</v>
      </c>
      <c r="AV279" s="16"/>
      <c r="AW279" s="18">
        <f t="shared" si="41"/>
        <v>0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16">
        <v>0</v>
      </c>
      <c r="BJ279" s="18">
        <f t="shared" si="35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U279" s="2">
        <v>0</v>
      </c>
      <c r="BV279" s="2">
        <v>0</v>
      </c>
      <c r="BW279" s="18">
        <f t="shared" si="36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0</v>
      </c>
      <c r="CG279" s="2">
        <v>0</v>
      </c>
      <c r="CH279" s="2">
        <v>0</v>
      </c>
      <c r="CI279" s="2">
        <v>0</v>
      </c>
      <c r="CJ279" s="18">
        <f t="shared" si="37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T279" s="2">
        <v>0</v>
      </c>
      <c r="CU279" s="2">
        <v>0</v>
      </c>
      <c r="CV279" s="16">
        <v>0</v>
      </c>
      <c r="CW279" s="18">
        <f t="shared" si="38"/>
        <v>0</v>
      </c>
    </row>
    <row r="280" spans="1:101" ht="13.05" customHeight="1" x14ac:dyDescent="0.2">
      <c r="A280" s="46" t="s">
        <v>168</v>
      </c>
      <c r="B280" s="46" t="s">
        <v>331</v>
      </c>
      <c r="C280" s="89">
        <v>400</v>
      </c>
      <c r="D280" s="46" t="s">
        <v>610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43">
        <v>0</v>
      </c>
      <c r="K280" s="15">
        <v>0</v>
      </c>
      <c r="L280" s="2">
        <v>0</v>
      </c>
      <c r="M280" s="2">
        <v>0</v>
      </c>
      <c r="N280" s="2">
        <v>0</v>
      </c>
      <c r="V280" s="16"/>
      <c r="W280" s="18">
        <f t="shared" si="39"/>
        <v>0</v>
      </c>
      <c r="X280" s="15">
        <v>0</v>
      </c>
      <c r="Y280" s="2">
        <v>0</v>
      </c>
      <c r="Z280" s="2">
        <v>0</v>
      </c>
      <c r="AA280" s="2">
        <v>0</v>
      </c>
      <c r="AI280" s="16"/>
      <c r="AJ280" s="18">
        <f t="shared" si="40"/>
        <v>0</v>
      </c>
      <c r="AK280" s="15">
        <v>0</v>
      </c>
      <c r="AL280" s="2">
        <v>0</v>
      </c>
      <c r="AM280" s="2">
        <v>0</v>
      </c>
      <c r="AN280" s="2">
        <v>0</v>
      </c>
      <c r="AV280" s="16"/>
      <c r="AW280" s="18">
        <f t="shared" si="41"/>
        <v>0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16">
        <v>0</v>
      </c>
      <c r="BJ280" s="18">
        <f t="shared" si="35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2">
        <v>0</v>
      </c>
      <c r="BV280" s="2">
        <v>0</v>
      </c>
      <c r="BW280" s="18">
        <f t="shared" si="36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0</v>
      </c>
      <c r="CG280" s="2">
        <v>0</v>
      </c>
      <c r="CH280" s="2">
        <v>0</v>
      </c>
      <c r="CI280" s="2">
        <v>0</v>
      </c>
      <c r="CJ280" s="18">
        <f t="shared" si="37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S280" s="2">
        <v>0</v>
      </c>
      <c r="CT280" s="2">
        <v>0</v>
      </c>
      <c r="CU280" s="2">
        <v>0</v>
      </c>
      <c r="CV280" s="16">
        <v>0</v>
      </c>
      <c r="CW280" s="18">
        <f t="shared" si="38"/>
        <v>0</v>
      </c>
    </row>
    <row r="281" spans="1:101" ht="13.05" customHeight="1" x14ac:dyDescent="0.2">
      <c r="A281" s="46" t="s">
        <v>168</v>
      </c>
      <c r="B281" s="46" t="s">
        <v>331</v>
      </c>
      <c r="C281" s="89">
        <v>400</v>
      </c>
      <c r="D281" s="46" t="s">
        <v>610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43">
        <v>0</v>
      </c>
      <c r="K281" s="15">
        <v>0</v>
      </c>
      <c r="L281" s="2">
        <v>0</v>
      </c>
      <c r="M281" s="2">
        <v>0</v>
      </c>
      <c r="N281" s="2">
        <v>0</v>
      </c>
      <c r="V281" s="16"/>
      <c r="W281" s="18">
        <f t="shared" si="39"/>
        <v>0</v>
      </c>
      <c r="X281" s="15">
        <v>0</v>
      </c>
      <c r="Y281" s="2">
        <v>0</v>
      </c>
      <c r="Z281" s="2">
        <v>0</v>
      </c>
      <c r="AA281" s="2">
        <v>0</v>
      </c>
      <c r="AI281" s="16"/>
      <c r="AJ281" s="18">
        <f t="shared" si="40"/>
        <v>0</v>
      </c>
      <c r="AK281" s="15">
        <v>0</v>
      </c>
      <c r="AL281" s="2">
        <v>0</v>
      </c>
      <c r="AM281" s="2">
        <v>0</v>
      </c>
      <c r="AN281" s="2">
        <v>0</v>
      </c>
      <c r="AV281" s="16"/>
      <c r="AW281" s="18">
        <f t="shared" si="41"/>
        <v>0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16">
        <v>0</v>
      </c>
      <c r="BJ281" s="18">
        <f t="shared" si="35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2">
        <v>0</v>
      </c>
      <c r="BV281" s="2">
        <v>0</v>
      </c>
      <c r="BW281" s="18">
        <f t="shared" si="36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18">
        <f t="shared" si="37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S281" s="2">
        <v>0</v>
      </c>
      <c r="CT281" s="2">
        <v>0</v>
      </c>
      <c r="CU281" s="2">
        <v>0</v>
      </c>
      <c r="CV281" s="16">
        <v>0</v>
      </c>
      <c r="CW281" s="18">
        <f t="shared" si="38"/>
        <v>0</v>
      </c>
    </row>
    <row r="282" spans="1:101" ht="13.05" customHeight="1" x14ac:dyDescent="0.2">
      <c r="A282" s="46" t="s">
        <v>168</v>
      </c>
      <c r="B282" s="46" t="s">
        <v>331</v>
      </c>
      <c r="C282" s="89">
        <v>400</v>
      </c>
      <c r="D282" s="46" t="s">
        <v>610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43">
        <v>0</v>
      </c>
      <c r="K282" s="15">
        <v>0</v>
      </c>
      <c r="L282" s="2">
        <v>0</v>
      </c>
      <c r="M282" s="2">
        <v>0</v>
      </c>
      <c r="N282" s="2">
        <v>0</v>
      </c>
      <c r="V282" s="16"/>
      <c r="W282" s="18">
        <f t="shared" si="39"/>
        <v>0</v>
      </c>
      <c r="X282" s="15">
        <v>0</v>
      </c>
      <c r="Y282" s="2">
        <v>0</v>
      </c>
      <c r="Z282" s="2">
        <v>0</v>
      </c>
      <c r="AA282" s="2">
        <v>0</v>
      </c>
      <c r="AI282" s="16"/>
      <c r="AJ282" s="18">
        <f t="shared" si="40"/>
        <v>0</v>
      </c>
      <c r="AK282" s="15">
        <v>0</v>
      </c>
      <c r="AL282" s="2">
        <v>0</v>
      </c>
      <c r="AM282" s="2">
        <v>0</v>
      </c>
      <c r="AN282" s="2">
        <v>0</v>
      </c>
      <c r="AV282" s="16"/>
      <c r="AW282" s="18">
        <f t="shared" si="41"/>
        <v>0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16">
        <v>0</v>
      </c>
      <c r="BJ282" s="18">
        <f t="shared" si="35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18">
        <f t="shared" si="36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18">
        <f t="shared" si="37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T282" s="2">
        <v>0</v>
      </c>
      <c r="CU282" s="2">
        <v>0</v>
      </c>
      <c r="CV282" s="16">
        <v>0</v>
      </c>
      <c r="CW282" s="18">
        <f t="shared" si="38"/>
        <v>0</v>
      </c>
    </row>
    <row r="283" spans="1:101" ht="13.05" customHeight="1" x14ac:dyDescent="0.2">
      <c r="A283" s="46" t="s">
        <v>168</v>
      </c>
      <c r="B283" s="46" t="s">
        <v>331</v>
      </c>
      <c r="C283" s="89">
        <v>400</v>
      </c>
      <c r="D283" s="46" t="s">
        <v>610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43">
        <v>0</v>
      </c>
      <c r="K283" s="15">
        <v>0</v>
      </c>
      <c r="L283" s="2">
        <v>0</v>
      </c>
      <c r="M283" s="2">
        <v>0</v>
      </c>
      <c r="N283" s="2">
        <v>0</v>
      </c>
      <c r="V283" s="16"/>
      <c r="W283" s="18">
        <f t="shared" si="39"/>
        <v>0</v>
      </c>
      <c r="X283" s="15">
        <v>0</v>
      </c>
      <c r="Y283" s="2">
        <v>0</v>
      </c>
      <c r="Z283" s="2">
        <v>0</v>
      </c>
      <c r="AA283" s="2">
        <v>0</v>
      </c>
      <c r="AI283" s="16"/>
      <c r="AJ283" s="18">
        <f t="shared" si="40"/>
        <v>0</v>
      </c>
      <c r="AK283" s="15">
        <v>0</v>
      </c>
      <c r="AL283" s="2">
        <v>0</v>
      </c>
      <c r="AM283" s="2">
        <v>0</v>
      </c>
      <c r="AN283" s="2">
        <v>0</v>
      </c>
      <c r="AV283" s="16"/>
      <c r="AW283" s="18">
        <f t="shared" si="41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16">
        <v>0</v>
      </c>
      <c r="BJ283" s="18">
        <f t="shared" si="35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U283" s="2">
        <v>0</v>
      </c>
      <c r="BV283" s="2">
        <v>0</v>
      </c>
      <c r="BW283" s="18">
        <f t="shared" si="36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18">
        <f t="shared" si="37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S283" s="2">
        <v>0</v>
      </c>
      <c r="CT283" s="2">
        <v>0</v>
      </c>
      <c r="CU283" s="2">
        <v>0</v>
      </c>
      <c r="CV283" s="16">
        <v>0</v>
      </c>
      <c r="CW283" s="18">
        <f t="shared" si="38"/>
        <v>0</v>
      </c>
    </row>
    <row r="284" spans="1:101" s="7" customFormat="1" ht="13.05" customHeight="1" x14ac:dyDescent="0.2">
      <c r="A284" s="46" t="s">
        <v>168</v>
      </c>
      <c r="B284" s="46" t="s">
        <v>337</v>
      </c>
      <c r="C284" s="89">
        <v>400</v>
      </c>
      <c r="D284" s="46" t="s">
        <v>610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43">
        <v>0</v>
      </c>
      <c r="K284" s="15">
        <v>0</v>
      </c>
      <c r="L284" s="2">
        <v>0</v>
      </c>
      <c r="M284" s="2">
        <v>0</v>
      </c>
      <c r="N284" s="2">
        <v>0</v>
      </c>
      <c r="O284" s="2"/>
      <c r="P284" s="2"/>
      <c r="Q284" s="2"/>
      <c r="R284" s="2"/>
      <c r="S284" s="2"/>
      <c r="T284" s="2"/>
      <c r="U284" s="2"/>
      <c r="V284" s="16"/>
      <c r="W284" s="18">
        <f t="shared" si="39"/>
        <v>0</v>
      </c>
      <c r="X284" s="15">
        <v>0</v>
      </c>
      <c r="Y284" s="2">
        <v>0</v>
      </c>
      <c r="Z284" s="2">
        <v>0</v>
      </c>
      <c r="AA284" s="2">
        <v>0</v>
      </c>
      <c r="AB284" s="2"/>
      <c r="AC284" s="2"/>
      <c r="AD284" s="2"/>
      <c r="AE284" s="2"/>
      <c r="AF284" s="2"/>
      <c r="AG284" s="2"/>
      <c r="AH284" s="2"/>
      <c r="AI284" s="16"/>
      <c r="AJ284" s="18">
        <f t="shared" si="40"/>
        <v>0</v>
      </c>
      <c r="AK284" s="15">
        <v>0</v>
      </c>
      <c r="AL284" s="2">
        <v>0</v>
      </c>
      <c r="AM284" s="2">
        <v>0</v>
      </c>
      <c r="AN284" s="2">
        <v>0</v>
      </c>
      <c r="AO284" s="2"/>
      <c r="AP284" s="2"/>
      <c r="AQ284" s="2"/>
      <c r="AR284" s="2"/>
      <c r="AS284" s="2"/>
      <c r="AT284" s="2"/>
      <c r="AU284" s="2"/>
      <c r="AV284" s="16"/>
      <c r="AW284" s="18">
        <f t="shared" si="41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  <c r="BI284" s="16">
        <v>0</v>
      </c>
      <c r="BJ284" s="18">
        <f t="shared" si="35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>
        <v>0</v>
      </c>
      <c r="BU284" s="2">
        <v>0</v>
      </c>
      <c r="BV284" s="2">
        <v>0</v>
      </c>
      <c r="BW284" s="18">
        <f t="shared" si="36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0</v>
      </c>
      <c r="CG284" s="2">
        <v>0</v>
      </c>
      <c r="CH284" s="2">
        <v>0</v>
      </c>
      <c r="CI284" s="2">
        <v>0</v>
      </c>
      <c r="CJ284" s="18">
        <f t="shared" si="37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S284" s="2">
        <v>0</v>
      </c>
      <c r="CT284" s="2">
        <v>0</v>
      </c>
      <c r="CU284" s="2">
        <v>0</v>
      </c>
      <c r="CV284" s="16">
        <v>0</v>
      </c>
      <c r="CW284" s="18">
        <f t="shared" si="38"/>
        <v>0</v>
      </c>
    </row>
    <row r="285" spans="1:101" ht="13.05" customHeight="1" x14ac:dyDescent="0.2">
      <c r="A285" s="46" t="s">
        <v>168</v>
      </c>
      <c r="B285" s="46" t="s">
        <v>339</v>
      </c>
      <c r="C285" s="89">
        <v>400</v>
      </c>
      <c r="D285" s="46" t="s">
        <v>610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43">
        <v>0</v>
      </c>
      <c r="K285" s="15">
        <v>0</v>
      </c>
      <c r="L285" s="2">
        <v>0</v>
      </c>
      <c r="M285" s="2">
        <v>0</v>
      </c>
      <c r="N285" s="2">
        <v>0</v>
      </c>
      <c r="V285" s="16"/>
      <c r="W285" s="18">
        <f t="shared" si="39"/>
        <v>0</v>
      </c>
      <c r="X285" s="15">
        <v>0</v>
      </c>
      <c r="Y285" s="2">
        <v>0</v>
      </c>
      <c r="Z285" s="2">
        <v>0</v>
      </c>
      <c r="AA285" s="2">
        <v>0</v>
      </c>
      <c r="AI285" s="16"/>
      <c r="AJ285" s="18">
        <f t="shared" si="40"/>
        <v>0</v>
      </c>
      <c r="AK285" s="15">
        <v>0</v>
      </c>
      <c r="AL285" s="2">
        <v>0</v>
      </c>
      <c r="AM285" s="2">
        <v>0</v>
      </c>
      <c r="AN285" s="2">
        <v>0</v>
      </c>
      <c r="AV285" s="16"/>
      <c r="AW285" s="18">
        <f t="shared" si="41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16">
        <v>0</v>
      </c>
      <c r="BJ285" s="18">
        <f t="shared" si="35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U285" s="2">
        <v>0</v>
      </c>
      <c r="BV285" s="2">
        <v>0</v>
      </c>
      <c r="BW285" s="18">
        <f t="shared" si="36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18">
        <f t="shared" si="37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>
        <v>0</v>
      </c>
      <c r="CT285" s="2">
        <v>0</v>
      </c>
      <c r="CU285" s="2">
        <v>0</v>
      </c>
      <c r="CV285" s="16">
        <v>0</v>
      </c>
      <c r="CW285" s="18">
        <f t="shared" si="38"/>
        <v>0</v>
      </c>
    </row>
    <row r="286" spans="1:101" ht="13.05" customHeight="1" x14ac:dyDescent="0.2">
      <c r="A286" s="46" t="s">
        <v>168</v>
      </c>
      <c r="B286" s="46" t="s">
        <v>337</v>
      </c>
      <c r="C286" s="89">
        <v>400</v>
      </c>
      <c r="D286" s="46" t="s">
        <v>610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43">
        <v>0</v>
      </c>
      <c r="K286" s="15">
        <v>0</v>
      </c>
      <c r="L286" s="2">
        <v>0</v>
      </c>
      <c r="M286" s="2">
        <v>0</v>
      </c>
      <c r="N286" s="2">
        <v>0</v>
      </c>
      <c r="V286" s="16"/>
      <c r="W286" s="18">
        <f t="shared" si="39"/>
        <v>0</v>
      </c>
      <c r="X286" s="15">
        <v>0</v>
      </c>
      <c r="Y286" s="2">
        <v>0</v>
      </c>
      <c r="Z286" s="2">
        <v>0</v>
      </c>
      <c r="AA286" s="2">
        <v>0</v>
      </c>
      <c r="AI286" s="16"/>
      <c r="AJ286" s="18">
        <f t="shared" si="40"/>
        <v>0</v>
      </c>
      <c r="AK286" s="15">
        <v>0</v>
      </c>
      <c r="AL286" s="2">
        <v>0</v>
      </c>
      <c r="AM286" s="2">
        <v>0</v>
      </c>
      <c r="AN286" s="2">
        <v>0</v>
      </c>
      <c r="AV286" s="16"/>
      <c r="AW286" s="18">
        <f t="shared" si="41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16">
        <v>0</v>
      </c>
      <c r="BJ286" s="18">
        <f t="shared" si="35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U286" s="2">
        <v>0</v>
      </c>
      <c r="BV286" s="2">
        <v>0</v>
      </c>
      <c r="BW286" s="18">
        <f t="shared" si="36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0</v>
      </c>
      <c r="CI286" s="2">
        <v>0</v>
      </c>
      <c r="CJ286" s="18">
        <f t="shared" si="37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T286" s="2">
        <v>0</v>
      </c>
      <c r="CU286" s="2">
        <v>0</v>
      </c>
      <c r="CV286" s="16">
        <v>0</v>
      </c>
      <c r="CW286" s="18">
        <f t="shared" si="38"/>
        <v>0</v>
      </c>
    </row>
    <row r="287" spans="1:101" ht="13.05" customHeight="1" x14ac:dyDescent="0.2">
      <c r="A287" s="46" t="s">
        <v>168</v>
      </c>
      <c r="B287" s="46" t="s">
        <v>337</v>
      </c>
      <c r="C287" s="89">
        <v>400</v>
      </c>
      <c r="D287" s="46" t="s">
        <v>610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43">
        <v>0</v>
      </c>
      <c r="K287" s="15">
        <v>0</v>
      </c>
      <c r="L287" s="2">
        <v>0</v>
      </c>
      <c r="M287" s="2">
        <v>0</v>
      </c>
      <c r="N287" s="2">
        <v>0</v>
      </c>
      <c r="V287" s="16"/>
      <c r="W287" s="18">
        <f t="shared" si="39"/>
        <v>0</v>
      </c>
      <c r="X287" s="15">
        <v>0</v>
      </c>
      <c r="Y287" s="2">
        <v>0</v>
      </c>
      <c r="Z287" s="2">
        <v>0</v>
      </c>
      <c r="AA287" s="2">
        <v>0</v>
      </c>
      <c r="AI287" s="16"/>
      <c r="AJ287" s="18">
        <f t="shared" si="40"/>
        <v>0</v>
      </c>
      <c r="AK287" s="15">
        <v>0</v>
      </c>
      <c r="AL287" s="2">
        <v>0</v>
      </c>
      <c r="AM287" s="2">
        <v>0</v>
      </c>
      <c r="AN287" s="2">
        <v>0</v>
      </c>
      <c r="AV287" s="16"/>
      <c r="AW287" s="18">
        <f t="shared" si="41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16">
        <v>0</v>
      </c>
      <c r="BJ287" s="18">
        <f t="shared" si="35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U287" s="2">
        <v>0</v>
      </c>
      <c r="BV287" s="2">
        <v>0</v>
      </c>
      <c r="BW287" s="18">
        <f t="shared" si="36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0</v>
      </c>
      <c r="CG287" s="2">
        <v>0</v>
      </c>
      <c r="CH287" s="2">
        <v>0</v>
      </c>
      <c r="CI287" s="2">
        <v>0</v>
      </c>
      <c r="CJ287" s="18">
        <f t="shared" si="37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S287" s="2">
        <v>0</v>
      </c>
      <c r="CT287" s="2">
        <v>0</v>
      </c>
      <c r="CU287" s="2">
        <v>0</v>
      </c>
      <c r="CV287" s="16">
        <v>0</v>
      </c>
      <c r="CW287" s="18">
        <f t="shared" si="38"/>
        <v>0</v>
      </c>
    </row>
    <row r="288" spans="1:101" ht="13.05" customHeight="1" x14ac:dyDescent="0.2">
      <c r="A288" s="46" t="s">
        <v>168</v>
      </c>
      <c r="B288" s="46" t="s">
        <v>343</v>
      </c>
      <c r="C288" s="89">
        <v>400</v>
      </c>
      <c r="D288" s="46" t="s">
        <v>610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43">
        <v>0</v>
      </c>
      <c r="K288" s="15">
        <v>0</v>
      </c>
      <c r="L288" s="2">
        <v>0</v>
      </c>
      <c r="M288" s="2">
        <v>0</v>
      </c>
      <c r="N288" s="2">
        <v>0</v>
      </c>
      <c r="V288" s="16"/>
      <c r="W288" s="18">
        <f t="shared" si="39"/>
        <v>0</v>
      </c>
      <c r="X288" s="15">
        <v>0</v>
      </c>
      <c r="Y288" s="2">
        <v>0</v>
      </c>
      <c r="Z288" s="2">
        <v>0</v>
      </c>
      <c r="AA288" s="2">
        <v>0</v>
      </c>
      <c r="AI288" s="16"/>
      <c r="AJ288" s="18">
        <f t="shared" si="40"/>
        <v>0</v>
      </c>
      <c r="AK288" s="15">
        <v>0</v>
      </c>
      <c r="AL288" s="2">
        <v>0</v>
      </c>
      <c r="AM288" s="2">
        <v>0</v>
      </c>
      <c r="AN288" s="2">
        <v>0</v>
      </c>
      <c r="AV288" s="16"/>
      <c r="AW288" s="18">
        <f t="shared" si="41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16">
        <v>0</v>
      </c>
      <c r="BJ288" s="18">
        <f t="shared" si="35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U288" s="2">
        <v>0</v>
      </c>
      <c r="BV288" s="2">
        <v>0</v>
      </c>
      <c r="BW288" s="18">
        <f t="shared" si="36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G288" s="2">
        <v>0</v>
      </c>
      <c r="CH288" s="2">
        <v>0</v>
      </c>
      <c r="CI288" s="2">
        <v>0</v>
      </c>
      <c r="CJ288" s="18">
        <f t="shared" si="37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T288" s="2">
        <v>0</v>
      </c>
      <c r="CU288" s="2">
        <v>0</v>
      </c>
      <c r="CV288" s="16">
        <v>0</v>
      </c>
      <c r="CW288" s="18">
        <f t="shared" si="38"/>
        <v>0</v>
      </c>
    </row>
    <row r="289" spans="1:101" ht="13.05" customHeight="1" x14ac:dyDescent="0.2">
      <c r="A289" s="46" t="s">
        <v>168</v>
      </c>
      <c r="B289" s="46" t="s">
        <v>343</v>
      </c>
      <c r="C289" s="89">
        <v>400</v>
      </c>
      <c r="D289" s="46" t="s">
        <v>610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43">
        <v>0</v>
      </c>
      <c r="K289" s="15">
        <v>0</v>
      </c>
      <c r="L289" s="2">
        <v>0</v>
      </c>
      <c r="M289" s="2">
        <v>0</v>
      </c>
      <c r="N289" s="2">
        <v>0</v>
      </c>
      <c r="V289" s="16"/>
      <c r="W289" s="18">
        <f t="shared" si="39"/>
        <v>0</v>
      </c>
      <c r="X289" s="15">
        <v>0</v>
      </c>
      <c r="Y289" s="2">
        <v>0</v>
      </c>
      <c r="Z289" s="2">
        <v>0</v>
      </c>
      <c r="AA289" s="2">
        <v>0</v>
      </c>
      <c r="AI289" s="16"/>
      <c r="AJ289" s="18">
        <f t="shared" si="40"/>
        <v>0</v>
      </c>
      <c r="AK289" s="15">
        <v>0</v>
      </c>
      <c r="AL289" s="2">
        <v>0</v>
      </c>
      <c r="AM289" s="2">
        <v>0</v>
      </c>
      <c r="AN289" s="2">
        <v>0</v>
      </c>
      <c r="AV289" s="16"/>
      <c r="AW289" s="18">
        <f t="shared" si="41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2">
        <v>0</v>
      </c>
      <c r="BI289" s="16">
        <v>0</v>
      </c>
      <c r="BJ289" s="18">
        <f t="shared" si="35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U289" s="2">
        <v>0</v>
      </c>
      <c r="BV289" s="2">
        <v>0</v>
      </c>
      <c r="BW289" s="18">
        <f t="shared" si="36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H289" s="2">
        <v>0</v>
      </c>
      <c r="CI289" s="2">
        <v>0</v>
      </c>
      <c r="CJ289" s="18">
        <f t="shared" si="37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T289" s="2">
        <v>0</v>
      </c>
      <c r="CU289" s="2">
        <v>0</v>
      </c>
      <c r="CV289" s="16">
        <v>0</v>
      </c>
      <c r="CW289" s="18">
        <f t="shared" si="38"/>
        <v>0</v>
      </c>
    </row>
    <row r="290" spans="1:101" s="6" customFormat="1" ht="13.05" customHeight="1" x14ac:dyDescent="0.2">
      <c r="A290" s="46" t="s">
        <v>168</v>
      </c>
      <c r="B290" s="46" t="s">
        <v>346</v>
      </c>
      <c r="C290" s="89">
        <v>400</v>
      </c>
      <c r="D290" s="46" t="s">
        <v>610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43">
        <v>0</v>
      </c>
      <c r="K290" s="15">
        <v>298</v>
      </c>
      <c r="L290" s="2">
        <v>112</v>
      </c>
      <c r="M290" s="2">
        <v>96</v>
      </c>
      <c r="N290" s="2">
        <v>4</v>
      </c>
      <c r="O290" s="2"/>
      <c r="P290" s="2"/>
      <c r="Q290" s="2"/>
      <c r="R290" s="2"/>
      <c r="S290" s="2"/>
      <c r="T290" s="2"/>
      <c r="U290" s="2"/>
      <c r="V290" s="16"/>
      <c r="W290" s="18">
        <f t="shared" si="39"/>
        <v>510</v>
      </c>
      <c r="X290" s="15">
        <v>0</v>
      </c>
      <c r="Y290" s="2">
        <v>0</v>
      </c>
      <c r="Z290" s="2">
        <v>0</v>
      </c>
      <c r="AA290" s="2">
        <v>0</v>
      </c>
      <c r="AB290" s="2"/>
      <c r="AC290" s="2"/>
      <c r="AD290" s="2"/>
      <c r="AE290" s="2"/>
      <c r="AF290" s="2"/>
      <c r="AG290" s="2"/>
      <c r="AH290" s="2"/>
      <c r="AI290" s="16"/>
      <c r="AJ290" s="18">
        <f t="shared" si="40"/>
        <v>0</v>
      </c>
      <c r="AK290" s="15">
        <v>246</v>
      </c>
      <c r="AL290" s="2">
        <v>105</v>
      </c>
      <c r="AM290" s="2">
        <v>88</v>
      </c>
      <c r="AN290" s="2">
        <v>5</v>
      </c>
      <c r="AO290" s="2"/>
      <c r="AP290" s="2"/>
      <c r="AQ290" s="2"/>
      <c r="AR290" s="2"/>
      <c r="AS290" s="2"/>
      <c r="AT290" s="2"/>
      <c r="AU290" s="2"/>
      <c r="AV290" s="16"/>
      <c r="AW290" s="18">
        <f t="shared" si="41"/>
        <v>444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16">
        <v>0</v>
      </c>
      <c r="BJ290" s="18">
        <f t="shared" si="35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2">
        <v>0</v>
      </c>
      <c r="BV290" s="2">
        <v>0</v>
      </c>
      <c r="BW290" s="18">
        <f t="shared" si="36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0</v>
      </c>
      <c r="CH290" s="2">
        <v>0</v>
      </c>
      <c r="CI290" s="2">
        <v>0</v>
      </c>
      <c r="CJ290" s="18">
        <f t="shared" si="37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S290" s="2">
        <v>0</v>
      </c>
      <c r="CT290" s="2">
        <v>0</v>
      </c>
      <c r="CU290" s="2">
        <v>0</v>
      </c>
      <c r="CV290" s="16">
        <v>0</v>
      </c>
      <c r="CW290" s="18">
        <f t="shared" si="38"/>
        <v>0</v>
      </c>
    </row>
    <row r="291" spans="1:101" ht="13.05" customHeight="1" x14ac:dyDescent="0.2">
      <c r="A291" s="46" t="s">
        <v>168</v>
      </c>
      <c r="B291" s="46" t="s">
        <v>346</v>
      </c>
      <c r="C291" s="89">
        <v>400</v>
      </c>
      <c r="D291" s="46" t="s">
        <v>610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43">
        <v>0</v>
      </c>
      <c r="K291" s="15">
        <v>59</v>
      </c>
      <c r="L291" s="2">
        <v>20</v>
      </c>
      <c r="M291" s="2">
        <v>35</v>
      </c>
      <c r="N291" s="2">
        <v>2</v>
      </c>
      <c r="V291" s="16"/>
      <c r="W291" s="18">
        <f t="shared" si="39"/>
        <v>116</v>
      </c>
      <c r="X291" s="15">
        <v>0</v>
      </c>
      <c r="Y291" s="2">
        <v>0</v>
      </c>
      <c r="Z291" s="2">
        <v>0</v>
      </c>
      <c r="AA291" s="2">
        <v>0</v>
      </c>
      <c r="AI291" s="16"/>
      <c r="AJ291" s="18">
        <f t="shared" si="40"/>
        <v>0</v>
      </c>
      <c r="AK291" s="15">
        <v>36</v>
      </c>
      <c r="AL291" s="2">
        <v>19</v>
      </c>
      <c r="AM291" s="2">
        <v>34</v>
      </c>
      <c r="AN291" s="2">
        <v>2</v>
      </c>
      <c r="AV291" s="16"/>
      <c r="AW291" s="18">
        <f t="shared" si="41"/>
        <v>91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16">
        <v>0</v>
      </c>
      <c r="BJ291" s="18">
        <f t="shared" si="35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U291" s="2">
        <v>0</v>
      </c>
      <c r="BV291" s="2">
        <v>0</v>
      </c>
      <c r="BW291" s="18">
        <f t="shared" si="36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18">
        <f t="shared" si="37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>
        <v>0</v>
      </c>
      <c r="CT291" s="2">
        <v>0</v>
      </c>
      <c r="CU291" s="2">
        <v>0</v>
      </c>
      <c r="CV291" s="16">
        <v>0</v>
      </c>
      <c r="CW291" s="18">
        <f t="shared" si="38"/>
        <v>0</v>
      </c>
    </row>
    <row r="292" spans="1:101" ht="13.05" customHeight="1" x14ac:dyDescent="0.2">
      <c r="A292" s="46" t="s">
        <v>168</v>
      </c>
      <c r="B292" s="46" t="s">
        <v>346</v>
      </c>
      <c r="C292" s="89">
        <v>400</v>
      </c>
      <c r="D292" s="46" t="s">
        <v>610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43">
        <v>0</v>
      </c>
      <c r="K292" s="15">
        <v>123</v>
      </c>
      <c r="L292" s="2">
        <v>35</v>
      </c>
      <c r="M292" s="2">
        <v>24</v>
      </c>
      <c r="N292" s="2">
        <v>0</v>
      </c>
      <c r="V292" s="16"/>
      <c r="W292" s="18">
        <f t="shared" si="39"/>
        <v>182</v>
      </c>
      <c r="X292" s="15">
        <v>0</v>
      </c>
      <c r="Y292" s="2">
        <v>0</v>
      </c>
      <c r="Z292" s="2">
        <v>0</v>
      </c>
      <c r="AA292" s="2">
        <v>0</v>
      </c>
      <c r="AI292" s="16"/>
      <c r="AJ292" s="18">
        <f t="shared" si="40"/>
        <v>0</v>
      </c>
      <c r="AK292" s="15">
        <v>84</v>
      </c>
      <c r="AL292" s="2">
        <v>26</v>
      </c>
      <c r="AM292" s="2">
        <v>24</v>
      </c>
      <c r="AN292" s="2">
        <v>0</v>
      </c>
      <c r="AV292" s="16"/>
      <c r="AW292" s="18">
        <f t="shared" si="41"/>
        <v>134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16">
        <v>0</v>
      </c>
      <c r="BJ292" s="18">
        <f t="shared" si="35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2">
        <v>0</v>
      </c>
      <c r="BV292" s="2">
        <v>0</v>
      </c>
      <c r="BW292" s="18">
        <f t="shared" si="36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18">
        <f t="shared" si="37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S292" s="2">
        <v>0</v>
      </c>
      <c r="CT292" s="2">
        <v>0</v>
      </c>
      <c r="CU292" s="2">
        <v>0</v>
      </c>
      <c r="CV292" s="16">
        <v>0</v>
      </c>
      <c r="CW292" s="18">
        <f t="shared" si="38"/>
        <v>0</v>
      </c>
    </row>
    <row r="293" spans="1:101" ht="13.05" customHeight="1" x14ac:dyDescent="0.2">
      <c r="A293" s="46" t="s">
        <v>168</v>
      </c>
      <c r="B293" s="46" t="s">
        <v>346</v>
      </c>
      <c r="C293" s="89">
        <v>400</v>
      </c>
      <c r="D293" s="46" t="s">
        <v>610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43">
        <v>0</v>
      </c>
      <c r="K293" s="15">
        <v>20</v>
      </c>
      <c r="L293" s="2">
        <v>12</v>
      </c>
      <c r="M293" s="2">
        <v>2</v>
      </c>
      <c r="N293" s="2">
        <v>0</v>
      </c>
      <c r="V293" s="16"/>
      <c r="W293" s="18">
        <f t="shared" si="39"/>
        <v>34</v>
      </c>
      <c r="X293" s="15">
        <v>0</v>
      </c>
      <c r="Y293" s="2">
        <v>0</v>
      </c>
      <c r="Z293" s="2">
        <v>0</v>
      </c>
      <c r="AA293" s="2">
        <v>0</v>
      </c>
      <c r="AI293" s="16"/>
      <c r="AJ293" s="18">
        <f t="shared" si="40"/>
        <v>0</v>
      </c>
      <c r="AK293" s="15">
        <v>8</v>
      </c>
      <c r="AL293" s="2">
        <v>11</v>
      </c>
      <c r="AM293" s="2">
        <v>0</v>
      </c>
      <c r="AN293" s="2">
        <v>0</v>
      </c>
      <c r="AV293" s="16"/>
      <c r="AW293" s="18">
        <f t="shared" si="41"/>
        <v>19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  <c r="BI293" s="16">
        <v>0</v>
      </c>
      <c r="BJ293" s="18">
        <f t="shared" si="35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U293" s="2">
        <v>0</v>
      </c>
      <c r="BV293" s="2">
        <v>0</v>
      </c>
      <c r="BW293" s="18">
        <f t="shared" si="36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0</v>
      </c>
      <c r="CG293" s="2">
        <v>0</v>
      </c>
      <c r="CH293" s="2">
        <v>0</v>
      </c>
      <c r="CI293" s="2">
        <v>0</v>
      </c>
      <c r="CJ293" s="18">
        <f t="shared" si="37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S293" s="2">
        <v>0</v>
      </c>
      <c r="CT293" s="2">
        <v>0</v>
      </c>
      <c r="CU293" s="2">
        <v>0</v>
      </c>
      <c r="CV293" s="16">
        <v>0</v>
      </c>
      <c r="CW293" s="18">
        <f t="shared" si="38"/>
        <v>0</v>
      </c>
    </row>
    <row r="294" spans="1:101" ht="13.05" customHeight="1" x14ac:dyDescent="0.2">
      <c r="A294" s="46" t="s">
        <v>168</v>
      </c>
      <c r="B294" s="46" t="s">
        <v>331</v>
      </c>
      <c r="C294" s="89">
        <v>400</v>
      </c>
      <c r="D294" s="46" t="s">
        <v>610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43">
        <v>0</v>
      </c>
      <c r="K294" s="15">
        <v>27</v>
      </c>
      <c r="L294" s="2">
        <v>12</v>
      </c>
      <c r="M294" s="2">
        <v>19</v>
      </c>
      <c r="N294" s="2">
        <v>0</v>
      </c>
      <c r="V294" s="16"/>
      <c r="W294" s="18">
        <f t="shared" si="39"/>
        <v>58</v>
      </c>
      <c r="X294" s="15">
        <v>0</v>
      </c>
      <c r="Y294" s="2">
        <v>0</v>
      </c>
      <c r="Z294" s="2">
        <v>0</v>
      </c>
      <c r="AA294" s="2">
        <v>0</v>
      </c>
      <c r="AI294" s="16"/>
      <c r="AJ294" s="18">
        <f t="shared" si="40"/>
        <v>0</v>
      </c>
      <c r="AK294" s="15">
        <v>21</v>
      </c>
      <c r="AL294" s="2">
        <v>12</v>
      </c>
      <c r="AM294" s="2">
        <v>17</v>
      </c>
      <c r="AN294" s="2">
        <v>0</v>
      </c>
      <c r="AV294" s="16"/>
      <c r="AW294" s="18">
        <f t="shared" si="41"/>
        <v>50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16">
        <v>0</v>
      </c>
      <c r="BJ294" s="18">
        <f t="shared" si="35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2">
        <v>0</v>
      </c>
      <c r="BV294" s="2">
        <v>0</v>
      </c>
      <c r="BW294" s="18">
        <f t="shared" si="36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0</v>
      </c>
      <c r="CG294" s="2">
        <v>0</v>
      </c>
      <c r="CH294" s="2">
        <v>0</v>
      </c>
      <c r="CI294" s="2">
        <v>0</v>
      </c>
      <c r="CJ294" s="18">
        <f t="shared" si="37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S294" s="2">
        <v>0</v>
      </c>
      <c r="CT294" s="2">
        <v>0</v>
      </c>
      <c r="CU294" s="2">
        <v>0</v>
      </c>
      <c r="CV294" s="16">
        <v>0</v>
      </c>
      <c r="CW294" s="18">
        <f t="shared" si="38"/>
        <v>0</v>
      </c>
    </row>
    <row r="295" spans="1:101" ht="13.05" customHeight="1" x14ac:dyDescent="0.2">
      <c r="A295" s="46" t="s">
        <v>168</v>
      </c>
      <c r="B295" s="46" t="s">
        <v>331</v>
      </c>
      <c r="C295" s="89">
        <v>400</v>
      </c>
      <c r="D295" s="46" t="s">
        <v>610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43">
        <v>0</v>
      </c>
      <c r="K295" s="15">
        <v>3</v>
      </c>
      <c r="L295" s="2">
        <v>25</v>
      </c>
      <c r="M295" s="2">
        <v>8</v>
      </c>
      <c r="N295" s="2">
        <v>0</v>
      </c>
      <c r="V295" s="16"/>
      <c r="W295" s="18">
        <f t="shared" si="39"/>
        <v>36</v>
      </c>
      <c r="X295" s="15">
        <v>0</v>
      </c>
      <c r="Y295" s="2">
        <v>0</v>
      </c>
      <c r="Z295" s="2">
        <v>0</v>
      </c>
      <c r="AA295" s="2">
        <v>0</v>
      </c>
      <c r="AI295" s="16"/>
      <c r="AJ295" s="18">
        <f t="shared" si="40"/>
        <v>0</v>
      </c>
      <c r="AK295" s="15">
        <v>0</v>
      </c>
      <c r="AL295" s="2">
        <v>22</v>
      </c>
      <c r="AM295" s="2">
        <v>6</v>
      </c>
      <c r="AN295" s="2">
        <v>0</v>
      </c>
      <c r="AV295" s="16"/>
      <c r="AW295" s="18">
        <f t="shared" si="41"/>
        <v>28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16">
        <v>0</v>
      </c>
      <c r="BJ295" s="18">
        <f t="shared" si="35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U295" s="2">
        <v>0</v>
      </c>
      <c r="BV295" s="2">
        <v>0</v>
      </c>
      <c r="BW295" s="18">
        <f t="shared" si="36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0</v>
      </c>
      <c r="CI295" s="2">
        <v>0</v>
      </c>
      <c r="CJ295" s="18">
        <f t="shared" si="37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S295" s="2">
        <v>0</v>
      </c>
      <c r="CT295" s="2">
        <v>0</v>
      </c>
      <c r="CU295" s="2">
        <v>0</v>
      </c>
      <c r="CV295" s="16">
        <v>0</v>
      </c>
      <c r="CW295" s="18">
        <f t="shared" si="38"/>
        <v>0</v>
      </c>
    </row>
    <row r="296" spans="1:101" ht="13.05" customHeight="1" x14ac:dyDescent="0.2">
      <c r="A296" s="46" t="s">
        <v>168</v>
      </c>
      <c r="B296" s="46" t="s">
        <v>331</v>
      </c>
      <c r="C296" s="89">
        <v>400</v>
      </c>
      <c r="D296" s="46" t="s">
        <v>610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43">
        <v>0</v>
      </c>
      <c r="K296" s="15">
        <v>61</v>
      </c>
      <c r="L296" s="2">
        <v>23</v>
      </c>
      <c r="M296" s="2">
        <v>9</v>
      </c>
      <c r="N296" s="2">
        <v>0</v>
      </c>
      <c r="V296" s="16"/>
      <c r="W296" s="18">
        <f t="shared" si="39"/>
        <v>93</v>
      </c>
      <c r="X296" s="15">
        <v>0</v>
      </c>
      <c r="Y296" s="2">
        <v>0</v>
      </c>
      <c r="Z296" s="2">
        <v>0</v>
      </c>
      <c r="AA296" s="2">
        <v>0</v>
      </c>
      <c r="AI296" s="16"/>
      <c r="AJ296" s="18">
        <f t="shared" si="40"/>
        <v>0</v>
      </c>
      <c r="AK296" s="15">
        <v>39</v>
      </c>
      <c r="AL296" s="2">
        <v>21</v>
      </c>
      <c r="AM296" s="2">
        <v>7</v>
      </c>
      <c r="AN296" s="2">
        <v>0</v>
      </c>
      <c r="AV296" s="16"/>
      <c r="AW296" s="18">
        <f t="shared" si="41"/>
        <v>67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16">
        <v>0</v>
      </c>
      <c r="BJ296" s="18">
        <f t="shared" si="35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U296" s="2">
        <v>0</v>
      </c>
      <c r="BV296" s="2">
        <v>0</v>
      </c>
      <c r="BW296" s="18">
        <f t="shared" si="36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0</v>
      </c>
      <c r="CJ296" s="18">
        <f t="shared" si="37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S296" s="2">
        <v>0</v>
      </c>
      <c r="CT296" s="2">
        <v>0</v>
      </c>
      <c r="CU296" s="2">
        <v>0</v>
      </c>
      <c r="CV296" s="16">
        <v>0</v>
      </c>
      <c r="CW296" s="18">
        <f t="shared" si="38"/>
        <v>0</v>
      </c>
    </row>
    <row r="297" spans="1:101" ht="13.05" customHeight="1" x14ac:dyDescent="0.2">
      <c r="A297" s="46" t="s">
        <v>168</v>
      </c>
      <c r="B297" s="46" t="s">
        <v>331</v>
      </c>
      <c r="C297" s="89">
        <v>400</v>
      </c>
      <c r="D297" s="46" t="s">
        <v>610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43">
        <v>0</v>
      </c>
      <c r="K297" s="15">
        <v>57</v>
      </c>
      <c r="L297" s="2">
        <v>7</v>
      </c>
      <c r="M297" s="2">
        <v>9</v>
      </c>
      <c r="N297" s="2">
        <v>0</v>
      </c>
      <c r="V297" s="16"/>
      <c r="W297" s="18">
        <f t="shared" si="39"/>
        <v>73</v>
      </c>
      <c r="X297" s="15">
        <v>0</v>
      </c>
      <c r="Y297" s="2">
        <v>0</v>
      </c>
      <c r="Z297" s="2">
        <v>0</v>
      </c>
      <c r="AA297" s="2">
        <v>0</v>
      </c>
      <c r="AI297" s="16"/>
      <c r="AJ297" s="18">
        <f t="shared" si="40"/>
        <v>0</v>
      </c>
      <c r="AK297" s="15">
        <v>39</v>
      </c>
      <c r="AL297" s="2">
        <v>6</v>
      </c>
      <c r="AM297" s="2">
        <v>10</v>
      </c>
      <c r="AN297" s="2">
        <v>0</v>
      </c>
      <c r="AV297" s="16"/>
      <c r="AW297" s="18">
        <f t="shared" si="41"/>
        <v>55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16">
        <v>0</v>
      </c>
      <c r="BJ297" s="18">
        <f t="shared" si="35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U297" s="2">
        <v>0</v>
      </c>
      <c r="BV297" s="2">
        <v>0</v>
      </c>
      <c r="BW297" s="18">
        <f t="shared" si="36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0</v>
      </c>
      <c r="CI297" s="2">
        <v>0</v>
      </c>
      <c r="CJ297" s="18">
        <f t="shared" si="37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S297" s="2">
        <v>0</v>
      </c>
      <c r="CT297" s="2">
        <v>0</v>
      </c>
      <c r="CU297" s="2">
        <v>0</v>
      </c>
      <c r="CV297" s="16">
        <v>0</v>
      </c>
      <c r="CW297" s="18">
        <f t="shared" si="38"/>
        <v>0</v>
      </c>
    </row>
    <row r="298" spans="1:101" s="7" customFormat="1" ht="13.05" customHeight="1" x14ac:dyDescent="0.2">
      <c r="A298" s="46" t="s">
        <v>168</v>
      </c>
      <c r="B298" s="46" t="s">
        <v>354</v>
      </c>
      <c r="C298" s="89">
        <v>400</v>
      </c>
      <c r="D298" s="46" t="s">
        <v>610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43">
        <v>0</v>
      </c>
      <c r="K298" s="15">
        <v>0</v>
      </c>
      <c r="L298" s="2">
        <v>0</v>
      </c>
      <c r="M298" s="2">
        <v>0</v>
      </c>
      <c r="N298" s="2">
        <v>0</v>
      </c>
      <c r="O298" s="2"/>
      <c r="P298" s="2"/>
      <c r="Q298" s="2"/>
      <c r="R298" s="2"/>
      <c r="S298" s="2"/>
      <c r="T298" s="2"/>
      <c r="U298" s="2"/>
      <c r="V298" s="16"/>
      <c r="W298" s="18">
        <f t="shared" si="39"/>
        <v>0</v>
      </c>
      <c r="X298" s="15">
        <v>0</v>
      </c>
      <c r="Y298" s="2">
        <v>0</v>
      </c>
      <c r="Z298" s="2">
        <v>0</v>
      </c>
      <c r="AA298" s="2">
        <v>0</v>
      </c>
      <c r="AB298" s="2"/>
      <c r="AC298" s="2"/>
      <c r="AD298" s="2"/>
      <c r="AE298" s="2"/>
      <c r="AF298" s="2"/>
      <c r="AG298" s="2"/>
      <c r="AH298" s="2"/>
      <c r="AI298" s="16"/>
      <c r="AJ298" s="18">
        <f t="shared" si="40"/>
        <v>0</v>
      </c>
      <c r="AK298" s="15">
        <v>0</v>
      </c>
      <c r="AL298" s="2">
        <v>0</v>
      </c>
      <c r="AM298" s="2">
        <v>0</v>
      </c>
      <c r="AN298" s="2">
        <v>0</v>
      </c>
      <c r="AO298" s="2"/>
      <c r="AP298" s="2"/>
      <c r="AQ298" s="2"/>
      <c r="AR298" s="2"/>
      <c r="AS298" s="2"/>
      <c r="AT298" s="2"/>
      <c r="AU298" s="2"/>
      <c r="AV298" s="16"/>
      <c r="AW298" s="18">
        <f t="shared" si="41"/>
        <v>0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>
        <v>0</v>
      </c>
      <c r="BI298" s="16">
        <v>0</v>
      </c>
      <c r="BJ298" s="18">
        <f t="shared" si="35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2">
        <v>0</v>
      </c>
      <c r="BV298" s="2">
        <v>0</v>
      </c>
      <c r="BW298" s="18">
        <f t="shared" si="36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18">
        <f t="shared" si="37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>
        <v>0</v>
      </c>
      <c r="CU298" s="2">
        <v>0</v>
      </c>
      <c r="CV298" s="16">
        <v>0</v>
      </c>
      <c r="CW298" s="18">
        <f t="shared" si="38"/>
        <v>0</v>
      </c>
    </row>
    <row r="299" spans="1:101" ht="13.05" customHeight="1" x14ac:dyDescent="0.2">
      <c r="A299" s="46" t="s">
        <v>168</v>
      </c>
      <c r="B299" s="46" t="s">
        <v>354</v>
      </c>
      <c r="C299" s="89">
        <v>400</v>
      </c>
      <c r="D299" s="46" t="s">
        <v>610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43">
        <v>0</v>
      </c>
      <c r="K299" s="15">
        <v>0</v>
      </c>
      <c r="L299" s="2">
        <v>0</v>
      </c>
      <c r="M299" s="2">
        <v>0</v>
      </c>
      <c r="N299" s="2">
        <v>0</v>
      </c>
      <c r="V299" s="16"/>
      <c r="W299" s="18">
        <f t="shared" si="39"/>
        <v>0</v>
      </c>
      <c r="X299" s="15">
        <v>0</v>
      </c>
      <c r="Y299" s="2">
        <v>0</v>
      </c>
      <c r="Z299" s="2">
        <v>0</v>
      </c>
      <c r="AA299" s="2">
        <v>0</v>
      </c>
      <c r="AI299" s="16"/>
      <c r="AJ299" s="18">
        <f t="shared" si="40"/>
        <v>0</v>
      </c>
      <c r="AK299" s="15">
        <v>0</v>
      </c>
      <c r="AL299" s="2">
        <v>0</v>
      </c>
      <c r="AM299" s="2">
        <v>0</v>
      </c>
      <c r="AN299" s="2">
        <v>0</v>
      </c>
      <c r="AV299" s="16"/>
      <c r="AW299" s="18">
        <f t="shared" si="41"/>
        <v>0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  <c r="BI299" s="16">
        <v>0</v>
      </c>
      <c r="BJ299" s="18">
        <f t="shared" si="35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U299" s="2">
        <v>0</v>
      </c>
      <c r="BV299" s="2">
        <v>0</v>
      </c>
      <c r="BW299" s="18">
        <f t="shared" si="36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18">
        <f t="shared" si="37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T299" s="2">
        <v>0</v>
      </c>
      <c r="CU299" s="2">
        <v>0</v>
      </c>
      <c r="CV299" s="16">
        <v>0</v>
      </c>
      <c r="CW299" s="18">
        <f t="shared" si="38"/>
        <v>0</v>
      </c>
    </row>
    <row r="300" spans="1:101" ht="13.05" customHeight="1" x14ac:dyDescent="0.2">
      <c r="A300" s="46" t="s">
        <v>168</v>
      </c>
      <c r="B300" s="46" t="s">
        <v>339</v>
      </c>
      <c r="C300" s="89">
        <v>400</v>
      </c>
      <c r="D300" s="46" t="s">
        <v>610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43">
        <v>0</v>
      </c>
      <c r="K300" s="15">
        <v>0</v>
      </c>
      <c r="L300" s="2">
        <v>0</v>
      </c>
      <c r="M300" s="2">
        <v>0</v>
      </c>
      <c r="N300" s="2">
        <v>0</v>
      </c>
      <c r="V300" s="16"/>
      <c r="W300" s="18">
        <f t="shared" si="39"/>
        <v>0</v>
      </c>
      <c r="X300" s="15">
        <v>0</v>
      </c>
      <c r="Y300" s="2">
        <v>0</v>
      </c>
      <c r="Z300" s="2">
        <v>0</v>
      </c>
      <c r="AA300" s="2">
        <v>0</v>
      </c>
      <c r="AI300" s="16"/>
      <c r="AJ300" s="18">
        <f t="shared" si="40"/>
        <v>0</v>
      </c>
      <c r="AK300" s="15">
        <v>0</v>
      </c>
      <c r="AL300" s="2">
        <v>0</v>
      </c>
      <c r="AM300" s="2">
        <v>0</v>
      </c>
      <c r="AN300" s="2">
        <v>0</v>
      </c>
      <c r="AV300" s="16"/>
      <c r="AW300" s="18">
        <f t="shared" si="41"/>
        <v>0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16">
        <v>0</v>
      </c>
      <c r="BJ300" s="18">
        <f t="shared" si="35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U300" s="2">
        <v>0</v>
      </c>
      <c r="BV300" s="2">
        <v>0</v>
      </c>
      <c r="BW300" s="18">
        <f t="shared" si="36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18">
        <f t="shared" si="37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T300" s="2">
        <v>0</v>
      </c>
      <c r="CU300" s="2">
        <v>0</v>
      </c>
      <c r="CV300" s="16">
        <v>0</v>
      </c>
      <c r="CW300" s="18">
        <f t="shared" si="38"/>
        <v>0</v>
      </c>
    </row>
    <row r="301" spans="1:101" ht="13.05" customHeight="1" x14ac:dyDescent="0.2">
      <c r="A301" s="46" t="s">
        <v>168</v>
      </c>
      <c r="B301" s="46" t="s">
        <v>354</v>
      </c>
      <c r="C301" s="89">
        <v>400</v>
      </c>
      <c r="D301" s="46" t="s">
        <v>610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43">
        <v>0</v>
      </c>
      <c r="K301" s="15">
        <v>0</v>
      </c>
      <c r="L301" s="2">
        <v>0</v>
      </c>
      <c r="M301" s="2">
        <v>0</v>
      </c>
      <c r="N301" s="2">
        <v>0</v>
      </c>
      <c r="V301" s="16"/>
      <c r="W301" s="18">
        <f t="shared" si="39"/>
        <v>0</v>
      </c>
      <c r="X301" s="15">
        <v>0</v>
      </c>
      <c r="Y301" s="2">
        <v>0</v>
      </c>
      <c r="Z301" s="2">
        <v>0</v>
      </c>
      <c r="AA301" s="2">
        <v>0</v>
      </c>
      <c r="AI301" s="16"/>
      <c r="AJ301" s="18">
        <f t="shared" si="40"/>
        <v>0</v>
      </c>
      <c r="AK301" s="15">
        <v>0</v>
      </c>
      <c r="AL301" s="2">
        <v>0</v>
      </c>
      <c r="AM301" s="2">
        <v>0</v>
      </c>
      <c r="AN301" s="2">
        <v>0</v>
      </c>
      <c r="AV301" s="16"/>
      <c r="AW301" s="18">
        <f t="shared" si="41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16">
        <v>0</v>
      </c>
      <c r="BJ301" s="18">
        <f t="shared" si="35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U301" s="2">
        <v>0</v>
      </c>
      <c r="BV301" s="2">
        <v>0</v>
      </c>
      <c r="BW301" s="18">
        <f t="shared" si="36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0</v>
      </c>
      <c r="CI301" s="2">
        <v>0</v>
      </c>
      <c r="CJ301" s="18">
        <f t="shared" si="37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S301" s="2">
        <v>0</v>
      </c>
      <c r="CT301" s="2">
        <v>0</v>
      </c>
      <c r="CU301" s="2">
        <v>0</v>
      </c>
      <c r="CV301" s="16">
        <v>0</v>
      </c>
      <c r="CW301" s="18">
        <f t="shared" si="38"/>
        <v>0</v>
      </c>
    </row>
    <row r="302" spans="1:101" s="6" customFormat="1" ht="13.05" customHeight="1" x14ac:dyDescent="0.2">
      <c r="A302" s="46" t="s">
        <v>168</v>
      </c>
      <c r="B302" s="46" t="s">
        <v>360</v>
      </c>
      <c r="C302" s="89">
        <v>400</v>
      </c>
      <c r="D302" s="46" t="s">
        <v>610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43">
        <v>0</v>
      </c>
      <c r="K302" s="15">
        <v>0</v>
      </c>
      <c r="L302" s="2">
        <v>0</v>
      </c>
      <c r="M302" s="2">
        <v>0</v>
      </c>
      <c r="N302" s="2">
        <v>0</v>
      </c>
      <c r="O302" s="2"/>
      <c r="P302" s="2"/>
      <c r="Q302" s="2"/>
      <c r="R302" s="2"/>
      <c r="S302" s="2"/>
      <c r="T302" s="2"/>
      <c r="U302" s="2"/>
      <c r="V302" s="16"/>
      <c r="W302" s="18">
        <f t="shared" si="39"/>
        <v>0</v>
      </c>
      <c r="X302" s="15">
        <v>0</v>
      </c>
      <c r="Y302" s="2">
        <v>0</v>
      </c>
      <c r="Z302" s="2">
        <v>0</v>
      </c>
      <c r="AA302" s="2">
        <v>0</v>
      </c>
      <c r="AB302" s="2"/>
      <c r="AC302" s="2"/>
      <c r="AD302" s="2"/>
      <c r="AE302" s="2"/>
      <c r="AF302" s="2"/>
      <c r="AG302" s="2"/>
      <c r="AH302" s="2"/>
      <c r="AI302" s="16"/>
      <c r="AJ302" s="18">
        <f t="shared" si="40"/>
        <v>0</v>
      </c>
      <c r="AK302" s="15">
        <v>0</v>
      </c>
      <c r="AL302" s="2">
        <v>0</v>
      </c>
      <c r="AM302" s="2">
        <v>0</v>
      </c>
      <c r="AN302" s="2">
        <v>0</v>
      </c>
      <c r="AO302" s="2"/>
      <c r="AP302" s="2"/>
      <c r="AQ302" s="2"/>
      <c r="AR302" s="2"/>
      <c r="AS302" s="2"/>
      <c r="AT302" s="2"/>
      <c r="AU302" s="2"/>
      <c r="AV302" s="16"/>
      <c r="AW302" s="18">
        <f t="shared" si="41"/>
        <v>0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16">
        <v>0</v>
      </c>
      <c r="BJ302" s="18">
        <f t="shared" si="35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18">
        <f t="shared" si="36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18">
        <f t="shared" si="37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0</v>
      </c>
      <c r="CT302" s="2">
        <v>0</v>
      </c>
      <c r="CU302" s="2">
        <v>0</v>
      </c>
      <c r="CV302" s="16">
        <v>0</v>
      </c>
      <c r="CW302" s="18">
        <f t="shared" si="38"/>
        <v>0</v>
      </c>
    </row>
    <row r="303" spans="1:101" ht="13.05" customHeight="1" x14ac:dyDescent="0.2">
      <c r="A303" s="46" t="s">
        <v>168</v>
      </c>
      <c r="B303" s="46" t="s">
        <v>360</v>
      </c>
      <c r="C303" s="89">
        <v>400</v>
      </c>
      <c r="D303" s="46" t="s">
        <v>610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43">
        <v>0</v>
      </c>
      <c r="K303" s="15">
        <v>0</v>
      </c>
      <c r="L303" s="2">
        <v>0</v>
      </c>
      <c r="M303" s="2">
        <v>0</v>
      </c>
      <c r="N303" s="2">
        <v>0</v>
      </c>
      <c r="V303" s="16"/>
      <c r="W303" s="18">
        <f t="shared" si="39"/>
        <v>0</v>
      </c>
      <c r="X303" s="15">
        <v>0</v>
      </c>
      <c r="Y303" s="2">
        <v>0</v>
      </c>
      <c r="Z303" s="2">
        <v>0</v>
      </c>
      <c r="AA303" s="2">
        <v>0</v>
      </c>
      <c r="AI303" s="16"/>
      <c r="AJ303" s="18">
        <f t="shared" si="40"/>
        <v>0</v>
      </c>
      <c r="AK303" s="15">
        <v>0</v>
      </c>
      <c r="AL303" s="2">
        <v>0</v>
      </c>
      <c r="AM303" s="2">
        <v>0</v>
      </c>
      <c r="AN303" s="2">
        <v>0</v>
      </c>
      <c r="AV303" s="16"/>
      <c r="AW303" s="18">
        <f t="shared" si="41"/>
        <v>0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2">
        <v>0</v>
      </c>
      <c r="BI303" s="16">
        <v>0</v>
      </c>
      <c r="BJ303" s="18">
        <f t="shared" si="35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U303" s="2">
        <v>0</v>
      </c>
      <c r="BV303" s="2">
        <v>0</v>
      </c>
      <c r="BW303" s="18">
        <f t="shared" si="36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0</v>
      </c>
      <c r="CI303" s="2">
        <v>0</v>
      </c>
      <c r="CJ303" s="18">
        <f t="shared" si="37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>
        <v>0</v>
      </c>
      <c r="CT303" s="2">
        <v>0</v>
      </c>
      <c r="CU303" s="2">
        <v>0</v>
      </c>
      <c r="CV303" s="16">
        <v>0</v>
      </c>
      <c r="CW303" s="18">
        <f t="shared" si="38"/>
        <v>0</v>
      </c>
    </row>
    <row r="304" spans="1:101" ht="13.05" customHeight="1" x14ac:dyDescent="0.2">
      <c r="A304" s="46" t="s">
        <v>15</v>
      </c>
      <c r="B304" s="46" t="s">
        <v>16</v>
      </c>
      <c r="C304" s="89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43">
        <v>0</v>
      </c>
      <c r="K304" s="15">
        <v>0</v>
      </c>
      <c r="L304" s="2">
        <v>0</v>
      </c>
      <c r="M304" s="2">
        <v>0</v>
      </c>
      <c r="N304" s="2">
        <v>0</v>
      </c>
      <c r="V304" s="16"/>
      <c r="W304" s="18">
        <f t="shared" si="39"/>
        <v>0</v>
      </c>
      <c r="X304" s="15">
        <v>0</v>
      </c>
      <c r="Y304" s="2">
        <v>0</v>
      </c>
      <c r="Z304" s="2">
        <v>0</v>
      </c>
      <c r="AA304" s="2">
        <v>0</v>
      </c>
      <c r="AI304" s="16"/>
      <c r="AJ304" s="18">
        <f t="shared" si="40"/>
        <v>0</v>
      </c>
      <c r="AK304" s="15">
        <v>0</v>
      </c>
      <c r="AL304" s="2">
        <v>0</v>
      </c>
      <c r="AM304" s="2">
        <v>0</v>
      </c>
      <c r="AN304" s="2">
        <v>0</v>
      </c>
      <c r="AV304" s="16"/>
      <c r="AW304" s="18">
        <f t="shared" si="41"/>
        <v>0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2">
        <v>0</v>
      </c>
      <c r="BI304" s="16">
        <v>0</v>
      </c>
      <c r="BJ304" s="18">
        <f t="shared" si="35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18">
        <f t="shared" si="36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18">
        <f t="shared" si="37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0</v>
      </c>
      <c r="CT304" s="2">
        <v>0</v>
      </c>
      <c r="CU304" s="2">
        <v>0</v>
      </c>
      <c r="CV304" s="16">
        <v>0</v>
      </c>
      <c r="CW304" s="18">
        <f t="shared" si="38"/>
        <v>0</v>
      </c>
    </row>
    <row r="305" spans="1:101" ht="13.05" customHeight="1" x14ac:dyDescent="0.2">
      <c r="A305" s="46" t="s">
        <v>15</v>
      </c>
      <c r="B305" s="46" t="s">
        <v>16</v>
      </c>
      <c r="C305" s="89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43">
        <v>0</v>
      </c>
      <c r="K305" s="15">
        <v>0</v>
      </c>
      <c r="L305" s="2">
        <v>0</v>
      </c>
      <c r="M305" s="2">
        <v>0</v>
      </c>
      <c r="N305" s="2">
        <v>0</v>
      </c>
      <c r="V305" s="16"/>
      <c r="W305" s="18">
        <f t="shared" si="39"/>
        <v>0</v>
      </c>
      <c r="X305" s="15">
        <v>0</v>
      </c>
      <c r="Y305" s="2">
        <v>0</v>
      </c>
      <c r="Z305" s="2">
        <v>0</v>
      </c>
      <c r="AA305" s="2">
        <v>0</v>
      </c>
      <c r="AI305" s="16"/>
      <c r="AJ305" s="18">
        <f t="shared" si="40"/>
        <v>0</v>
      </c>
      <c r="AK305" s="15">
        <v>0</v>
      </c>
      <c r="AL305" s="2">
        <v>0</v>
      </c>
      <c r="AM305" s="2">
        <v>0</v>
      </c>
      <c r="AN305" s="2">
        <v>0</v>
      </c>
      <c r="AV305" s="16"/>
      <c r="AW305" s="18">
        <f t="shared" si="41"/>
        <v>0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16">
        <v>0</v>
      </c>
      <c r="BJ305" s="18">
        <f t="shared" si="35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18">
        <f t="shared" si="36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18">
        <f t="shared" si="37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16">
        <v>0</v>
      </c>
      <c r="CW305" s="18">
        <f t="shared" si="38"/>
        <v>0</v>
      </c>
    </row>
    <row r="306" spans="1:101" ht="13.05" customHeight="1" x14ac:dyDescent="0.2">
      <c r="A306" s="46" t="s">
        <v>15</v>
      </c>
      <c r="B306" s="46" t="s">
        <v>16</v>
      </c>
      <c r="C306" s="89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44">
        <v>0</v>
      </c>
      <c r="K306" s="15">
        <v>0</v>
      </c>
      <c r="L306" s="2">
        <v>0</v>
      </c>
      <c r="M306" s="2">
        <v>0</v>
      </c>
      <c r="N306" s="2">
        <v>0</v>
      </c>
      <c r="V306" s="16"/>
      <c r="W306" s="18">
        <f t="shared" si="39"/>
        <v>0</v>
      </c>
      <c r="X306" s="15">
        <v>0</v>
      </c>
      <c r="Y306" s="2">
        <v>0</v>
      </c>
      <c r="Z306" s="2">
        <v>0</v>
      </c>
      <c r="AA306" s="2">
        <v>0</v>
      </c>
      <c r="AI306" s="16"/>
      <c r="AJ306" s="18">
        <f t="shared" si="40"/>
        <v>0</v>
      </c>
      <c r="AK306" s="15">
        <v>0</v>
      </c>
      <c r="AL306" s="2">
        <v>0</v>
      </c>
      <c r="AM306" s="2">
        <v>0</v>
      </c>
      <c r="AN306" s="2">
        <v>0</v>
      </c>
      <c r="AV306" s="16"/>
      <c r="AW306" s="18">
        <f t="shared" si="41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  <c r="BI306" s="16">
        <v>0</v>
      </c>
      <c r="BJ306" s="18">
        <f t="shared" si="35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U306" s="2">
        <v>0</v>
      </c>
      <c r="BV306" s="2">
        <v>0</v>
      </c>
      <c r="BW306" s="18">
        <f t="shared" si="36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18">
        <f t="shared" si="37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0</v>
      </c>
      <c r="CT306" s="2">
        <v>0</v>
      </c>
      <c r="CU306" s="2">
        <v>0</v>
      </c>
      <c r="CV306" s="16">
        <v>0</v>
      </c>
      <c r="CW306" s="18">
        <f t="shared" si="38"/>
        <v>0</v>
      </c>
    </row>
    <row r="307" spans="1:101" ht="13.05" customHeight="1" x14ac:dyDescent="0.2">
      <c r="A307" s="46" t="s">
        <v>15</v>
      </c>
      <c r="B307" s="46" t="s">
        <v>16</v>
      </c>
      <c r="C307" s="89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44">
        <v>0</v>
      </c>
      <c r="K307" s="15">
        <v>0</v>
      </c>
      <c r="L307" s="2">
        <v>0</v>
      </c>
      <c r="M307" s="2">
        <v>0</v>
      </c>
      <c r="N307" s="2">
        <v>0</v>
      </c>
      <c r="V307" s="16"/>
      <c r="W307" s="18">
        <f t="shared" si="39"/>
        <v>0</v>
      </c>
      <c r="X307" s="15">
        <v>0</v>
      </c>
      <c r="Y307" s="2">
        <v>0</v>
      </c>
      <c r="Z307" s="2">
        <v>0</v>
      </c>
      <c r="AA307" s="2">
        <v>0</v>
      </c>
      <c r="AI307" s="16"/>
      <c r="AJ307" s="18">
        <f t="shared" si="40"/>
        <v>0</v>
      </c>
      <c r="AK307" s="15">
        <v>0</v>
      </c>
      <c r="AL307" s="2">
        <v>0</v>
      </c>
      <c r="AM307" s="2">
        <v>0</v>
      </c>
      <c r="AN307" s="2">
        <v>0</v>
      </c>
      <c r="AV307" s="16"/>
      <c r="AW307" s="18">
        <f t="shared" si="41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16">
        <v>0</v>
      </c>
      <c r="BJ307" s="18">
        <f t="shared" si="35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18">
        <f t="shared" si="36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18">
        <f t="shared" si="37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0</v>
      </c>
      <c r="CT307" s="2">
        <v>0</v>
      </c>
      <c r="CU307" s="2">
        <v>0</v>
      </c>
      <c r="CV307" s="16">
        <v>0</v>
      </c>
      <c r="CW307" s="18">
        <f t="shared" si="38"/>
        <v>0</v>
      </c>
    </row>
    <row r="308" spans="1:101" ht="13.05" customHeight="1" x14ac:dyDescent="0.2">
      <c r="A308" s="46" t="s">
        <v>15</v>
      </c>
      <c r="B308" s="46" t="s">
        <v>16</v>
      </c>
      <c r="C308" s="89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44">
        <v>0</v>
      </c>
      <c r="K308" s="15">
        <v>0</v>
      </c>
      <c r="L308" s="2">
        <v>0</v>
      </c>
      <c r="M308" s="2">
        <v>0</v>
      </c>
      <c r="N308" s="2">
        <v>0</v>
      </c>
      <c r="V308" s="16"/>
      <c r="W308" s="18">
        <f t="shared" si="39"/>
        <v>0</v>
      </c>
      <c r="X308" s="15">
        <v>0</v>
      </c>
      <c r="Y308" s="2">
        <v>0</v>
      </c>
      <c r="Z308" s="2">
        <v>0</v>
      </c>
      <c r="AA308" s="2">
        <v>0</v>
      </c>
      <c r="AI308" s="16"/>
      <c r="AJ308" s="18">
        <f t="shared" si="40"/>
        <v>0</v>
      </c>
      <c r="AK308" s="15">
        <v>0</v>
      </c>
      <c r="AL308" s="2">
        <v>0</v>
      </c>
      <c r="AM308" s="2">
        <v>0</v>
      </c>
      <c r="AN308" s="2">
        <v>0</v>
      </c>
      <c r="AV308" s="16"/>
      <c r="AW308" s="18">
        <f t="shared" si="41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16">
        <v>0</v>
      </c>
      <c r="BJ308" s="18">
        <f t="shared" si="35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U308" s="2">
        <v>0</v>
      </c>
      <c r="BV308" s="2">
        <v>0</v>
      </c>
      <c r="BW308" s="18">
        <f t="shared" si="36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0</v>
      </c>
      <c r="CG308" s="2">
        <v>0</v>
      </c>
      <c r="CH308" s="2">
        <v>0</v>
      </c>
      <c r="CI308" s="2">
        <v>0</v>
      </c>
      <c r="CJ308" s="18">
        <f t="shared" si="37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S308" s="2">
        <v>0</v>
      </c>
      <c r="CT308" s="2">
        <v>0</v>
      </c>
      <c r="CU308" s="2">
        <v>0</v>
      </c>
      <c r="CV308" s="16">
        <v>0</v>
      </c>
      <c r="CW308" s="18">
        <f t="shared" si="38"/>
        <v>0</v>
      </c>
    </row>
    <row r="309" spans="1:101" ht="13.05" customHeight="1" x14ac:dyDescent="0.2">
      <c r="A309" s="46" t="s">
        <v>15</v>
      </c>
      <c r="B309" s="46" t="s">
        <v>16</v>
      </c>
      <c r="C309" s="89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43">
        <v>0</v>
      </c>
      <c r="K309" s="15">
        <v>0</v>
      </c>
      <c r="L309" s="2">
        <v>0</v>
      </c>
      <c r="M309" s="2">
        <v>0</v>
      </c>
      <c r="N309" s="2">
        <v>0</v>
      </c>
      <c r="V309" s="16"/>
      <c r="W309" s="18">
        <f t="shared" si="39"/>
        <v>0</v>
      </c>
      <c r="X309" s="15">
        <v>0</v>
      </c>
      <c r="Y309" s="2">
        <v>0</v>
      </c>
      <c r="Z309" s="2">
        <v>0</v>
      </c>
      <c r="AA309" s="2">
        <v>0</v>
      </c>
      <c r="AI309" s="16"/>
      <c r="AJ309" s="18">
        <f t="shared" si="40"/>
        <v>0</v>
      </c>
      <c r="AK309" s="15">
        <v>0</v>
      </c>
      <c r="AL309" s="2">
        <v>0</v>
      </c>
      <c r="AM309" s="2">
        <v>0</v>
      </c>
      <c r="AN309" s="2">
        <v>0</v>
      </c>
      <c r="AV309" s="16"/>
      <c r="AW309" s="18">
        <f t="shared" si="41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2">
        <v>0</v>
      </c>
      <c r="BI309" s="16">
        <v>0</v>
      </c>
      <c r="BJ309" s="18">
        <f t="shared" si="35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18">
        <f t="shared" si="36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18">
        <f t="shared" si="37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U309" s="2">
        <v>0</v>
      </c>
      <c r="CV309" s="16">
        <v>0</v>
      </c>
      <c r="CW309" s="18">
        <f t="shared" si="38"/>
        <v>0</v>
      </c>
    </row>
    <row r="310" spans="1:101" ht="13.05" customHeight="1" x14ac:dyDescent="0.2">
      <c r="A310" s="46" t="s">
        <v>15</v>
      </c>
      <c r="B310" s="46" t="s">
        <v>16</v>
      </c>
      <c r="C310" s="89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43">
        <v>0</v>
      </c>
      <c r="K310" s="15">
        <v>0</v>
      </c>
      <c r="L310" s="2">
        <v>0</v>
      </c>
      <c r="M310" s="2">
        <v>0</v>
      </c>
      <c r="N310" s="2">
        <v>0</v>
      </c>
      <c r="V310" s="16"/>
      <c r="W310" s="18">
        <f t="shared" si="39"/>
        <v>0</v>
      </c>
      <c r="X310" s="15">
        <v>0</v>
      </c>
      <c r="Y310" s="2">
        <v>0</v>
      </c>
      <c r="Z310" s="2">
        <v>0</v>
      </c>
      <c r="AA310" s="2">
        <v>0</v>
      </c>
      <c r="AI310" s="16"/>
      <c r="AJ310" s="18">
        <f t="shared" si="40"/>
        <v>0</v>
      </c>
      <c r="AK310" s="15">
        <v>0</v>
      </c>
      <c r="AL310" s="2">
        <v>0</v>
      </c>
      <c r="AM310" s="2">
        <v>0</v>
      </c>
      <c r="AN310" s="2">
        <v>0</v>
      </c>
      <c r="AV310" s="16"/>
      <c r="AW310" s="18">
        <f t="shared" si="41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16">
        <v>0</v>
      </c>
      <c r="BJ310" s="18">
        <f t="shared" si="35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18">
        <f t="shared" si="36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18">
        <f t="shared" si="37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T310" s="2">
        <v>0</v>
      </c>
      <c r="CU310" s="2">
        <v>0</v>
      </c>
      <c r="CV310" s="16">
        <v>0</v>
      </c>
      <c r="CW310" s="18">
        <f t="shared" si="38"/>
        <v>0</v>
      </c>
    </row>
    <row r="311" spans="1:101" ht="13.05" customHeight="1" x14ac:dyDescent="0.2">
      <c r="A311" s="46" t="s">
        <v>15</v>
      </c>
      <c r="B311" s="46" t="s">
        <v>16</v>
      </c>
      <c r="C311" s="89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43">
        <v>0</v>
      </c>
      <c r="K311" s="15">
        <v>0</v>
      </c>
      <c r="L311" s="2">
        <v>0</v>
      </c>
      <c r="M311" s="2">
        <v>0</v>
      </c>
      <c r="N311" s="2">
        <v>0</v>
      </c>
      <c r="V311" s="16"/>
      <c r="W311" s="18">
        <f t="shared" si="39"/>
        <v>0</v>
      </c>
      <c r="X311" s="15">
        <v>0</v>
      </c>
      <c r="Y311" s="2">
        <v>0</v>
      </c>
      <c r="Z311" s="2">
        <v>0</v>
      </c>
      <c r="AA311" s="2">
        <v>0</v>
      </c>
      <c r="AI311" s="16"/>
      <c r="AJ311" s="18">
        <f t="shared" si="40"/>
        <v>0</v>
      </c>
      <c r="AK311" s="15">
        <v>0</v>
      </c>
      <c r="AL311" s="2">
        <v>0</v>
      </c>
      <c r="AM311" s="2">
        <v>0</v>
      </c>
      <c r="AN311" s="2">
        <v>0</v>
      </c>
      <c r="AV311" s="16"/>
      <c r="AW311" s="18">
        <f t="shared" si="41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16">
        <v>0</v>
      </c>
      <c r="BJ311" s="18">
        <f t="shared" si="35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18">
        <f t="shared" si="36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0</v>
      </c>
      <c r="CH311" s="2">
        <v>0</v>
      </c>
      <c r="CI311" s="2">
        <v>0</v>
      </c>
      <c r="CJ311" s="18">
        <f t="shared" si="37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T311" s="2">
        <v>0</v>
      </c>
      <c r="CU311" s="2">
        <v>0</v>
      </c>
      <c r="CV311" s="16">
        <v>0</v>
      </c>
      <c r="CW311" s="18">
        <f t="shared" si="38"/>
        <v>0</v>
      </c>
    </row>
    <row r="312" spans="1:101" ht="13.05" customHeight="1" x14ac:dyDescent="0.2">
      <c r="A312" s="46" t="s">
        <v>15</v>
      </c>
      <c r="B312" s="46" t="s">
        <v>16</v>
      </c>
      <c r="C312" s="89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43">
        <v>0</v>
      </c>
      <c r="K312" s="15">
        <v>0</v>
      </c>
      <c r="L312" s="2">
        <v>0</v>
      </c>
      <c r="M312" s="2">
        <v>0</v>
      </c>
      <c r="N312" s="2">
        <v>0</v>
      </c>
      <c r="V312" s="16"/>
      <c r="W312" s="18">
        <f t="shared" si="39"/>
        <v>0</v>
      </c>
      <c r="X312" s="15">
        <v>0</v>
      </c>
      <c r="Y312" s="2">
        <v>0</v>
      </c>
      <c r="Z312" s="2">
        <v>0</v>
      </c>
      <c r="AA312" s="2">
        <v>0</v>
      </c>
      <c r="AI312" s="16"/>
      <c r="AJ312" s="18">
        <f t="shared" si="40"/>
        <v>0</v>
      </c>
      <c r="AK312" s="15">
        <v>0</v>
      </c>
      <c r="AL312" s="2">
        <v>0</v>
      </c>
      <c r="AM312" s="2">
        <v>0</v>
      </c>
      <c r="AN312" s="2">
        <v>0</v>
      </c>
      <c r="AV312" s="16"/>
      <c r="AW312" s="18">
        <f t="shared" si="41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  <c r="BI312" s="16">
        <v>0</v>
      </c>
      <c r="BJ312" s="18">
        <f t="shared" si="35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18">
        <f t="shared" si="36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18">
        <f t="shared" si="37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16">
        <v>0</v>
      </c>
      <c r="CW312" s="18">
        <f t="shared" si="38"/>
        <v>0</v>
      </c>
    </row>
    <row r="313" spans="1:101" ht="13.05" customHeight="1" x14ac:dyDescent="0.2">
      <c r="A313" s="46" t="s">
        <v>15</v>
      </c>
      <c r="B313" s="46" t="s">
        <v>16</v>
      </c>
      <c r="C313" s="89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43">
        <v>0</v>
      </c>
      <c r="K313" s="15">
        <v>0</v>
      </c>
      <c r="L313" s="2">
        <v>0</v>
      </c>
      <c r="M313" s="2">
        <v>0</v>
      </c>
      <c r="N313" s="2">
        <v>0</v>
      </c>
      <c r="V313" s="16"/>
      <c r="W313" s="18">
        <f t="shared" si="39"/>
        <v>0</v>
      </c>
      <c r="X313" s="15">
        <v>0</v>
      </c>
      <c r="Y313" s="2">
        <v>0</v>
      </c>
      <c r="Z313" s="2">
        <v>0</v>
      </c>
      <c r="AA313" s="2">
        <v>0</v>
      </c>
      <c r="AI313" s="16"/>
      <c r="AJ313" s="18">
        <f t="shared" si="40"/>
        <v>0</v>
      </c>
      <c r="AK313" s="15">
        <v>0</v>
      </c>
      <c r="AL313" s="2">
        <v>0</v>
      </c>
      <c r="AM313" s="2">
        <v>0</v>
      </c>
      <c r="AN313" s="2">
        <v>0</v>
      </c>
      <c r="AV313" s="16"/>
      <c r="AW313" s="18">
        <f t="shared" si="41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16">
        <v>0</v>
      </c>
      <c r="BJ313" s="18">
        <f t="shared" si="35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U313" s="2">
        <v>0</v>
      </c>
      <c r="BV313" s="2">
        <v>0</v>
      </c>
      <c r="BW313" s="18">
        <f t="shared" si="36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18">
        <f t="shared" si="37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S313" s="2">
        <v>0</v>
      </c>
      <c r="CT313" s="2">
        <v>0</v>
      </c>
      <c r="CU313" s="2">
        <v>0</v>
      </c>
      <c r="CV313" s="16">
        <v>0</v>
      </c>
      <c r="CW313" s="18">
        <f t="shared" si="38"/>
        <v>0</v>
      </c>
    </row>
    <row r="314" spans="1:101" ht="13.05" customHeight="1" x14ac:dyDescent="0.2">
      <c r="A314" s="46" t="s">
        <v>15</v>
      </c>
      <c r="B314" s="46" t="s">
        <v>16</v>
      </c>
      <c r="C314" s="89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43">
        <v>0</v>
      </c>
      <c r="K314" s="15">
        <v>0</v>
      </c>
      <c r="L314" s="2">
        <v>0</v>
      </c>
      <c r="M314" s="2">
        <v>0</v>
      </c>
      <c r="N314" s="2">
        <v>0</v>
      </c>
      <c r="V314" s="16"/>
      <c r="W314" s="18">
        <f t="shared" si="39"/>
        <v>0</v>
      </c>
      <c r="X314" s="15">
        <v>0</v>
      </c>
      <c r="Y314" s="2">
        <v>0</v>
      </c>
      <c r="Z314" s="2">
        <v>0</v>
      </c>
      <c r="AA314" s="2">
        <v>0</v>
      </c>
      <c r="AI314" s="16"/>
      <c r="AJ314" s="18">
        <f t="shared" si="40"/>
        <v>0</v>
      </c>
      <c r="AK314" s="15">
        <v>0</v>
      </c>
      <c r="AL314" s="2">
        <v>0</v>
      </c>
      <c r="AM314" s="2">
        <v>0</v>
      </c>
      <c r="AN314" s="2">
        <v>0</v>
      </c>
      <c r="AV314" s="16"/>
      <c r="AW314" s="18">
        <f t="shared" si="41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2">
        <v>0</v>
      </c>
      <c r="BI314" s="16">
        <v>0</v>
      </c>
      <c r="BJ314" s="18">
        <f t="shared" si="35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U314" s="2">
        <v>0</v>
      </c>
      <c r="BV314" s="2">
        <v>0</v>
      </c>
      <c r="BW314" s="18">
        <f t="shared" si="36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18">
        <f t="shared" si="37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T314" s="2">
        <v>0</v>
      </c>
      <c r="CU314" s="2">
        <v>0</v>
      </c>
      <c r="CV314" s="16">
        <v>0</v>
      </c>
      <c r="CW314" s="18">
        <f t="shared" si="38"/>
        <v>0</v>
      </c>
    </row>
    <row r="315" spans="1:101" ht="13.05" customHeight="1" x14ac:dyDescent="0.2">
      <c r="A315" s="46" t="s">
        <v>15</v>
      </c>
      <c r="B315" s="46" t="s">
        <v>16</v>
      </c>
      <c r="C315" s="89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43">
        <v>0</v>
      </c>
      <c r="K315" s="15">
        <v>0</v>
      </c>
      <c r="L315" s="2">
        <v>0</v>
      </c>
      <c r="M315" s="2">
        <v>0</v>
      </c>
      <c r="N315" s="2">
        <v>0</v>
      </c>
      <c r="V315" s="16"/>
      <c r="W315" s="18">
        <f t="shared" si="39"/>
        <v>0</v>
      </c>
      <c r="X315" s="15">
        <v>0</v>
      </c>
      <c r="Y315" s="2">
        <v>0</v>
      </c>
      <c r="Z315" s="2">
        <v>0</v>
      </c>
      <c r="AA315" s="2">
        <v>0</v>
      </c>
      <c r="AI315" s="16"/>
      <c r="AJ315" s="18">
        <f t="shared" si="40"/>
        <v>0</v>
      </c>
      <c r="AK315" s="15">
        <v>0</v>
      </c>
      <c r="AL315" s="2">
        <v>0</v>
      </c>
      <c r="AM315" s="2">
        <v>0</v>
      </c>
      <c r="AN315" s="2">
        <v>0</v>
      </c>
      <c r="AV315" s="16"/>
      <c r="AW315" s="18">
        <f t="shared" si="41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2">
        <v>0</v>
      </c>
      <c r="BI315" s="16">
        <v>0</v>
      </c>
      <c r="BJ315" s="18">
        <f t="shared" si="35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U315" s="2">
        <v>0</v>
      </c>
      <c r="BV315" s="2">
        <v>0</v>
      </c>
      <c r="BW315" s="18">
        <f t="shared" si="36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18">
        <f t="shared" si="37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S315" s="2">
        <v>0</v>
      </c>
      <c r="CT315" s="2">
        <v>0</v>
      </c>
      <c r="CU315" s="2">
        <v>0</v>
      </c>
      <c r="CV315" s="16">
        <v>0</v>
      </c>
      <c r="CW315" s="18">
        <f t="shared" si="38"/>
        <v>0</v>
      </c>
    </row>
    <row r="316" spans="1:101" ht="13.05" customHeight="1" x14ac:dyDescent="0.2">
      <c r="A316" s="46" t="s">
        <v>15</v>
      </c>
      <c r="B316" s="46" t="s">
        <v>16</v>
      </c>
      <c r="C316" s="89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43">
        <v>0</v>
      </c>
      <c r="K316" s="15">
        <v>0</v>
      </c>
      <c r="L316" s="2">
        <v>0</v>
      </c>
      <c r="M316" s="2">
        <v>0</v>
      </c>
      <c r="N316" s="2">
        <v>0</v>
      </c>
      <c r="V316" s="16"/>
      <c r="W316" s="18">
        <f t="shared" si="39"/>
        <v>0</v>
      </c>
      <c r="X316" s="15">
        <v>0</v>
      </c>
      <c r="Y316" s="2">
        <v>0</v>
      </c>
      <c r="Z316" s="2">
        <v>0</v>
      </c>
      <c r="AA316" s="2">
        <v>0</v>
      </c>
      <c r="AI316" s="16"/>
      <c r="AJ316" s="18">
        <f t="shared" si="40"/>
        <v>0</v>
      </c>
      <c r="AK316" s="15">
        <v>0</v>
      </c>
      <c r="AL316" s="2">
        <v>0</v>
      </c>
      <c r="AM316" s="2">
        <v>0</v>
      </c>
      <c r="AN316" s="2">
        <v>0</v>
      </c>
      <c r="AV316" s="16"/>
      <c r="AW316" s="18">
        <f t="shared" si="41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  <c r="BI316" s="16">
        <v>0</v>
      </c>
      <c r="BJ316" s="18">
        <f t="shared" si="35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18">
        <f t="shared" si="36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18">
        <f t="shared" si="37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T316" s="2">
        <v>0</v>
      </c>
      <c r="CU316" s="2">
        <v>0</v>
      </c>
      <c r="CV316" s="16">
        <v>0</v>
      </c>
      <c r="CW316" s="18">
        <f t="shared" si="38"/>
        <v>0</v>
      </c>
    </row>
    <row r="317" spans="1:101" ht="13.05" customHeight="1" x14ac:dyDescent="0.2">
      <c r="A317" s="46" t="s">
        <v>15</v>
      </c>
      <c r="B317" s="46" t="s">
        <v>16</v>
      </c>
      <c r="C317" s="89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43">
        <v>0</v>
      </c>
      <c r="K317" s="15">
        <v>0</v>
      </c>
      <c r="L317" s="2">
        <v>0</v>
      </c>
      <c r="M317" s="2">
        <v>0</v>
      </c>
      <c r="N317" s="2">
        <v>0</v>
      </c>
      <c r="V317" s="16"/>
      <c r="W317" s="18">
        <f t="shared" si="39"/>
        <v>0</v>
      </c>
      <c r="X317" s="15">
        <v>0</v>
      </c>
      <c r="Y317" s="2">
        <v>0</v>
      </c>
      <c r="Z317" s="2">
        <v>0</v>
      </c>
      <c r="AA317" s="2">
        <v>0</v>
      </c>
      <c r="AI317" s="16"/>
      <c r="AJ317" s="18">
        <f t="shared" si="40"/>
        <v>0</v>
      </c>
      <c r="AK317" s="15">
        <v>0</v>
      </c>
      <c r="AL317" s="2">
        <v>0</v>
      </c>
      <c r="AM317" s="2">
        <v>0</v>
      </c>
      <c r="AN317" s="2">
        <v>0</v>
      </c>
      <c r="AV317" s="16"/>
      <c r="AW317" s="18">
        <f t="shared" si="41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16">
        <v>0</v>
      </c>
      <c r="BJ317" s="18">
        <f t="shared" si="35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18">
        <f t="shared" si="36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F317" s="2">
        <v>0</v>
      </c>
      <c r="CG317" s="2">
        <v>0</v>
      </c>
      <c r="CH317" s="2">
        <v>0</v>
      </c>
      <c r="CI317" s="2">
        <v>0</v>
      </c>
      <c r="CJ317" s="18">
        <f t="shared" si="37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S317" s="2">
        <v>0</v>
      </c>
      <c r="CT317" s="2">
        <v>0</v>
      </c>
      <c r="CU317" s="2">
        <v>0</v>
      </c>
      <c r="CV317" s="16">
        <v>0</v>
      </c>
      <c r="CW317" s="18">
        <f t="shared" si="38"/>
        <v>0</v>
      </c>
    </row>
    <row r="318" spans="1:101" ht="13.05" customHeight="1" x14ac:dyDescent="0.2">
      <c r="A318" s="46" t="s">
        <v>15</v>
      </c>
      <c r="B318" s="46" t="s">
        <v>16</v>
      </c>
      <c r="C318" s="89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43">
        <v>0</v>
      </c>
      <c r="K318" s="15">
        <v>0</v>
      </c>
      <c r="L318" s="2">
        <v>0</v>
      </c>
      <c r="M318" s="2">
        <v>0</v>
      </c>
      <c r="N318" s="2">
        <v>0</v>
      </c>
      <c r="V318" s="16"/>
      <c r="W318" s="18">
        <f t="shared" si="39"/>
        <v>0</v>
      </c>
      <c r="X318" s="15">
        <v>0</v>
      </c>
      <c r="Y318" s="2">
        <v>0</v>
      </c>
      <c r="Z318" s="2">
        <v>0</v>
      </c>
      <c r="AA318" s="2">
        <v>0</v>
      </c>
      <c r="AI318" s="16"/>
      <c r="AJ318" s="18">
        <f t="shared" si="40"/>
        <v>0</v>
      </c>
      <c r="AK318" s="15">
        <v>0</v>
      </c>
      <c r="AL318" s="2">
        <v>0</v>
      </c>
      <c r="AM318" s="2">
        <v>0</v>
      </c>
      <c r="AN318" s="2">
        <v>0</v>
      </c>
      <c r="AV318" s="16"/>
      <c r="AW318" s="18">
        <f t="shared" si="41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2">
        <v>0</v>
      </c>
      <c r="BI318" s="16">
        <v>0</v>
      </c>
      <c r="BJ318" s="18">
        <f t="shared" si="35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U318" s="2">
        <v>0</v>
      </c>
      <c r="BV318" s="2">
        <v>0</v>
      </c>
      <c r="BW318" s="18">
        <f t="shared" si="36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F318" s="2">
        <v>0</v>
      </c>
      <c r="CG318" s="2">
        <v>0</v>
      </c>
      <c r="CH318" s="2">
        <v>0</v>
      </c>
      <c r="CI318" s="2">
        <v>0</v>
      </c>
      <c r="CJ318" s="18">
        <f t="shared" si="37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S318" s="2">
        <v>0</v>
      </c>
      <c r="CT318" s="2">
        <v>0</v>
      </c>
      <c r="CU318" s="2">
        <v>0</v>
      </c>
      <c r="CV318" s="16">
        <v>0</v>
      </c>
      <c r="CW318" s="18">
        <f t="shared" si="38"/>
        <v>0</v>
      </c>
    </row>
    <row r="319" spans="1:101" ht="13.05" customHeight="1" x14ac:dyDescent="0.2">
      <c r="A319" s="46" t="s">
        <v>15</v>
      </c>
      <c r="B319" s="46" t="s">
        <v>16</v>
      </c>
      <c r="C319" s="89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43">
        <v>0</v>
      </c>
      <c r="K319" s="15">
        <v>0</v>
      </c>
      <c r="L319" s="2">
        <v>0</v>
      </c>
      <c r="M319" s="2">
        <v>0</v>
      </c>
      <c r="N319" s="2">
        <v>0</v>
      </c>
      <c r="V319" s="16"/>
      <c r="W319" s="18">
        <f t="shared" si="39"/>
        <v>0</v>
      </c>
      <c r="X319" s="15">
        <v>0</v>
      </c>
      <c r="Y319" s="2">
        <v>0</v>
      </c>
      <c r="Z319" s="2">
        <v>0</v>
      </c>
      <c r="AA319" s="2">
        <v>0</v>
      </c>
      <c r="AI319" s="16"/>
      <c r="AJ319" s="18">
        <f t="shared" si="40"/>
        <v>0</v>
      </c>
      <c r="AK319" s="15">
        <v>0</v>
      </c>
      <c r="AL319" s="2">
        <v>0</v>
      </c>
      <c r="AM319" s="2">
        <v>0</v>
      </c>
      <c r="AN319" s="2">
        <v>0</v>
      </c>
      <c r="AV319" s="16"/>
      <c r="AW319" s="18">
        <f t="shared" si="41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16">
        <v>0</v>
      </c>
      <c r="BJ319" s="18">
        <f t="shared" si="35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U319" s="2">
        <v>0</v>
      </c>
      <c r="BV319" s="2">
        <v>0</v>
      </c>
      <c r="BW319" s="18">
        <f t="shared" si="36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18">
        <f t="shared" si="37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S319" s="2">
        <v>0</v>
      </c>
      <c r="CT319" s="2">
        <v>0</v>
      </c>
      <c r="CU319" s="2">
        <v>0</v>
      </c>
      <c r="CV319" s="16">
        <v>0</v>
      </c>
      <c r="CW319" s="18">
        <f t="shared" si="38"/>
        <v>0</v>
      </c>
    </row>
    <row r="320" spans="1:101" ht="13.05" customHeight="1" x14ac:dyDescent="0.2">
      <c r="A320" s="46" t="s">
        <v>15</v>
      </c>
      <c r="B320" s="46" t="s">
        <v>16</v>
      </c>
      <c r="C320" s="89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43">
        <v>0</v>
      </c>
      <c r="K320" s="15">
        <v>2</v>
      </c>
      <c r="L320" s="2">
        <v>0</v>
      </c>
      <c r="M320" s="2">
        <v>0</v>
      </c>
      <c r="N320" s="2">
        <v>0</v>
      </c>
      <c r="V320" s="16"/>
      <c r="W320" s="18">
        <f t="shared" si="39"/>
        <v>2</v>
      </c>
      <c r="X320" s="15">
        <v>0</v>
      </c>
      <c r="Y320" s="2">
        <v>0</v>
      </c>
      <c r="Z320" s="2">
        <v>0</v>
      </c>
      <c r="AA320" s="2">
        <v>0</v>
      </c>
      <c r="AI320" s="16"/>
      <c r="AJ320" s="18">
        <f t="shared" si="40"/>
        <v>0</v>
      </c>
      <c r="AK320" s="15">
        <v>2</v>
      </c>
      <c r="AL320" s="2">
        <v>0</v>
      </c>
      <c r="AM320" s="2">
        <v>0</v>
      </c>
      <c r="AN320" s="2">
        <v>0</v>
      </c>
      <c r="AV320" s="16"/>
      <c r="AW320" s="18">
        <f t="shared" si="41"/>
        <v>2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16">
        <v>0</v>
      </c>
      <c r="BJ320" s="18">
        <f t="shared" si="35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18">
        <f t="shared" si="36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F320" s="2">
        <v>0</v>
      </c>
      <c r="CG320" s="2">
        <v>0</v>
      </c>
      <c r="CH320" s="2">
        <v>0</v>
      </c>
      <c r="CI320" s="2">
        <v>0</v>
      </c>
      <c r="CJ320" s="18">
        <f t="shared" si="37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T320" s="2">
        <v>0</v>
      </c>
      <c r="CU320" s="2">
        <v>0</v>
      </c>
      <c r="CV320" s="16">
        <v>0</v>
      </c>
      <c r="CW320" s="18">
        <f t="shared" si="38"/>
        <v>0</v>
      </c>
    </row>
    <row r="321" spans="1:101" ht="13.05" customHeight="1" x14ac:dyDescent="0.2">
      <c r="A321" s="46" t="s">
        <v>15</v>
      </c>
      <c r="B321" s="46" t="s">
        <v>16</v>
      </c>
      <c r="C321" s="89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43">
        <v>0</v>
      </c>
      <c r="K321" s="15">
        <v>0</v>
      </c>
      <c r="L321" s="2">
        <v>0</v>
      </c>
      <c r="M321" s="2">
        <v>0</v>
      </c>
      <c r="N321" s="2">
        <v>0</v>
      </c>
      <c r="V321" s="16"/>
      <c r="W321" s="18">
        <f t="shared" si="39"/>
        <v>0</v>
      </c>
      <c r="X321" s="15">
        <v>0</v>
      </c>
      <c r="Y321" s="2">
        <v>0</v>
      </c>
      <c r="Z321" s="2">
        <v>0</v>
      </c>
      <c r="AA321" s="2">
        <v>0</v>
      </c>
      <c r="AI321" s="16"/>
      <c r="AJ321" s="18">
        <f t="shared" si="40"/>
        <v>0</v>
      </c>
      <c r="AK321" s="15">
        <v>0</v>
      </c>
      <c r="AL321" s="2">
        <v>0</v>
      </c>
      <c r="AM321" s="2">
        <v>0</v>
      </c>
      <c r="AN321" s="2">
        <v>0</v>
      </c>
      <c r="AV321" s="16"/>
      <c r="AW321" s="18">
        <f t="shared" si="41"/>
        <v>0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16">
        <v>0</v>
      </c>
      <c r="BJ321" s="18">
        <f t="shared" si="35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18">
        <f t="shared" si="36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G321" s="2">
        <v>0</v>
      </c>
      <c r="CH321" s="2">
        <v>0</v>
      </c>
      <c r="CI321" s="2">
        <v>0</v>
      </c>
      <c r="CJ321" s="18">
        <f t="shared" si="37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T321" s="2">
        <v>0</v>
      </c>
      <c r="CU321" s="2">
        <v>0</v>
      </c>
      <c r="CV321" s="16">
        <v>0</v>
      </c>
      <c r="CW321" s="18">
        <f t="shared" si="38"/>
        <v>0</v>
      </c>
    </row>
    <row r="322" spans="1:101" ht="13.05" customHeight="1" x14ac:dyDescent="0.2">
      <c r="A322" s="46" t="s">
        <v>15</v>
      </c>
      <c r="B322" s="46" t="s">
        <v>16</v>
      </c>
      <c r="C322" s="89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43">
        <v>0</v>
      </c>
      <c r="K322" s="15">
        <v>0</v>
      </c>
      <c r="L322" s="2">
        <v>0</v>
      </c>
      <c r="M322" s="2">
        <v>0</v>
      </c>
      <c r="N322" s="2">
        <v>0</v>
      </c>
      <c r="V322" s="16"/>
      <c r="W322" s="18">
        <f t="shared" si="39"/>
        <v>0</v>
      </c>
      <c r="X322" s="15">
        <v>0</v>
      </c>
      <c r="Y322" s="2">
        <v>0</v>
      </c>
      <c r="Z322" s="2">
        <v>0</v>
      </c>
      <c r="AA322" s="2">
        <v>0</v>
      </c>
      <c r="AI322" s="16"/>
      <c r="AJ322" s="18">
        <f t="shared" si="40"/>
        <v>0</v>
      </c>
      <c r="AK322" s="15">
        <v>0</v>
      </c>
      <c r="AL322" s="2">
        <v>0</v>
      </c>
      <c r="AM322" s="2">
        <v>0</v>
      </c>
      <c r="AN322" s="2">
        <v>0</v>
      </c>
      <c r="AV322" s="16"/>
      <c r="AW322" s="18">
        <f t="shared" si="41"/>
        <v>0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16">
        <v>0</v>
      </c>
      <c r="BJ322" s="18">
        <f t="shared" si="35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U322" s="2">
        <v>0</v>
      </c>
      <c r="BV322" s="2">
        <v>0</v>
      </c>
      <c r="BW322" s="18">
        <f t="shared" si="36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G322" s="2">
        <v>0</v>
      </c>
      <c r="CH322" s="2">
        <v>0</v>
      </c>
      <c r="CI322" s="2">
        <v>0</v>
      </c>
      <c r="CJ322" s="18">
        <f t="shared" si="37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T322" s="2">
        <v>0</v>
      </c>
      <c r="CU322" s="2">
        <v>0</v>
      </c>
      <c r="CV322" s="16">
        <v>0</v>
      </c>
      <c r="CW322" s="18">
        <f t="shared" si="38"/>
        <v>0</v>
      </c>
    </row>
    <row r="323" spans="1:101" ht="13.05" customHeight="1" x14ac:dyDescent="0.2">
      <c r="A323" s="46" t="s">
        <v>15</v>
      </c>
      <c r="B323" s="46" t="s">
        <v>16</v>
      </c>
      <c r="C323" s="89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43">
        <v>0</v>
      </c>
      <c r="K323" s="15">
        <v>0</v>
      </c>
      <c r="L323" s="2">
        <v>0</v>
      </c>
      <c r="M323" s="2">
        <v>0</v>
      </c>
      <c r="N323" s="2">
        <v>0</v>
      </c>
      <c r="V323" s="16"/>
      <c r="W323" s="18">
        <f t="shared" si="39"/>
        <v>0</v>
      </c>
      <c r="X323" s="15">
        <v>0</v>
      </c>
      <c r="Y323" s="2">
        <v>0</v>
      </c>
      <c r="Z323" s="2">
        <v>0</v>
      </c>
      <c r="AA323" s="2">
        <v>0</v>
      </c>
      <c r="AI323" s="16"/>
      <c r="AJ323" s="18">
        <f t="shared" si="40"/>
        <v>0</v>
      </c>
      <c r="AK323" s="15">
        <v>0</v>
      </c>
      <c r="AL323" s="2">
        <v>0</v>
      </c>
      <c r="AM323" s="2">
        <v>0</v>
      </c>
      <c r="AN323" s="2">
        <v>0</v>
      </c>
      <c r="AV323" s="16"/>
      <c r="AW323" s="18">
        <f t="shared" si="41"/>
        <v>0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0</v>
      </c>
      <c r="BI323" s="16">
        <v>0</v>
      </c>
      <c r="BJ323" s="18">
        <f t="shared" si="35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18">
        <f t="shared" si="36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18">
        <f t="shared" si="37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0</v>
      </c>
      <c r="CT323" s="2">
        <v>0</v>
      </c>
      <c r="CU323" s="2">
        <v>0</v>
      </c>
      <c r="CV323" s="16">
        <v>0</v>
      </c>
      <c r="CW323" s="18">
        <f t="shared" si="38"/>
        <v>0</v>
      </c>
    </row>
    <row r="324" spans="1:101" ht="13.05" customHeight="1" x14ac:dyDescent="0.2">
      <c r="A324" s="46" t="s">
        <v>15</v>
      </c>
      <c r="B324" s="46" t="s">
        <v>16</v>
      </c>
      <c r="C324" s="89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43">
        <v>0</v>
      </c>
      <c r="K324" s="15">
        <v>0</v>
      </c>
      <c r="L324" s="2">
        <v>0</v>
      </c>
      <c r="M324" s="2">
        <v>0</v>
      </c>
      <c r="N324" s="2">
        <v>0</v>
      </c>
      <c r="V324" s="16"/>
      <c r="W324" s="18">
        <f t="shared" si="39"/>
        <v>0</v>
      </c>
      <c r="X324" s="15">
        <v>0</v>
      </c>
      <c r="Y324" s="2">
        <v>0</v>
      </c>
      <c r="Z324" s="2">
        <v>0</v>
      </c>
      <c r="AA324" s="2">
        <v>0</v>
      </c>
      <c r="AI324" s="16"/>
      <c r="AJ324" s="18">
        <f t="shared" si="40"/>
        <v>0</v>
      </c>
      <c r="AK324" s="15">
        <v>0</v>
      </c>
      <c r="AL324" s="2">
        <v>0</v>
      </c>
      <c r="AM324" s="2">
        <v>0</v>
      </c>
      <c r="AN324" s="2">
        <v>0</v>
      </c>
      <c r="AV324" s="16"/>
      <c r="AW324" s="18">
        <f t="shared" si="41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16">
        <v>0</v>
      </c>
      <c r="BJ324" s="18">
        <f t="shared" si="35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U324" s="2">
        <v>0</v>
      </c>
      <c r="BV324" s="2">
        <v>0</v>
      </c>
      <c r="BW324" s="18">
        <f t="shared" si="36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F324" s="2">
        <v>0</v>
      </c>
      <c r="CG324" s="2">
        <v>0</v>
      </c>
      <c r="CH324" s="2">
        <v>0</v>
      </c>
      <c r="CI324" s="2">
        <v>0</v>
      </c>
      <c r="CJ324" s="18">
        <f t="shared" si="37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S324" s="2">
        <v>0</v>
      </c>
      <c r="CT324" s="2">
        <v>0</v>
      </c>
      <c r="CU324" s="2">
        <v>0</v>
      </c>
      <c r="CV324" s="16">
        <v>0</v>
      </c>
      <c r="CW324" s="18">
        <f t="shared" si="38"/>
        <v>0</v>
      </c>
    </row>
    <row r="325" spans="1:101" ht="13.05" customHeight="1" x14ac:dyDescent="0.2">
      <c r="A325" s="46" t="s">
        <v>15</v>
      </c>
      <c r="B325" s="46" t="s">
        <v>16</v>
      </c>
      <c r="C325" s="89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43">
        <v>0</v>
      </c>
      <c r="K325" s="15">
        <v>0</v>
      </c>
      <c r="L325" s="2">
        <v>0</v>
      </c>
      <c r="M325" s="2">
        <v>0</v>
      </c>
      <c r="N325" s="2">
        <v>0</v>
      </c>
      <c r="V325" s="16"/>
      <c r="W325" s="18">
        <f t="shared" si="39"/>
        <v>0</v>
      </c>
      <c r="X325" s="15">
        <v>0</v>
      </c>
      <c r="Y325" s="2">
        <v>0</v>
      </c>
      <c r="Z325" s="2">
        <v>0</v>
      </c>
      <c r="AA325" s="2">
        <v>0</v>
      </c>
      <c r="AI325" s="16"/>
      <c r="AJ325" s="18">
        <f t="shared" si="40"/>
        <v>0</v>
      </c>
      <c r="AK325" s="15">
        <v>0</v>
      </c>
      <c r="AL325" s="2">
        <v>0</v>
      </c>
      <c r="AM325" s="2">
        <v>0</v>
      </c>
      <c r="AN325" s="2">
        <v>0</v>
      </c>
      <c r="AV325" s="16"/>
      <c r="AW325" s="18">
        <f t="shared" si="41"/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16">
        <v>0</v>
      </c>
      <c r="BJ325" s="18">
        <f t="shared" ref="BJ325:BJ388" si="42">SUM(AX325:BI325)</f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U325" s="2">
        <v>0</v>
      </c>
      <c r="BV325" s="2">
        <v>0</v>
      </c>
      <c r="BW325" s="18">
        <f t="shared" ref="BW325:BW388" si="43">SUM(BK325:BV325)</f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F325" s="2">
        <v>0</v>
      </c>
      <c r="CG325" s="2">
        <v>0</v>
      </c>
      <c r="CH325" s="2">
        <v>0</v>
      </c>
      <c r="CI325" s="2">
        <v>0</v>
      </c>
      <c r="CJ325" s="18">
        <f t="shared" ref="CJ325:CJ388" si="44">SUM(BX325:CI325)</f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S325" s="2">
        <v>0</v>
      </c>
      <c r="CT325" s="2">
        <v>0</v>
      </c>
      <c r="CU325" s="2">
        <v>0</v>
      </c>
      <c r="CV325" s="16">
        <v>0</v>
      </c>
      <c r="CW325" s="18">
        <f t="shared" ref="CW325:CW388" si="45">SUM(CK325:CV325)</f>
        <v>0</v>
      </c>
    </row>
    <row r="326" spans="1:101" ht="13.05" customHeight="1" x14ac:dyDescent="0.2">
      <c r="A326" s="46" t="s">
        <v>15</v>
      </c>
      <c r="B326" s="46" t="s">
        <v>16</v>
      </c>
      <c r="C326" s="89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43">
        <v>0</v>
      </c>
      <c r="K326" s="15">
        <v>0</v>
      </c>
      <c r="L326" s="2">
        <v>0</v>
      </c>
      <c r="M326" s="2">
        <v>0</v>
      </c>
      <c r="N326" s="2">
        <v>0</v>
      </c>
      <c r="V326" s="16"/>
      <c r="W326" s="18">
        <f t="shared" si="39"/>
        <v>0</v>
      </c>
      <c r="X326" s="15">
        <v>0</v>
      </c>
      <c r="Y326" s="2">
        <v>0</v>
      </c>
      <c r="Z326" s="2">
        <v>0</v>
      </c>
      <c r="AA326" s="2">
        <v>0</v>
      </c>
      <c r="AI326" s="16"/>
      <c r="AJ326" s="18">
        <f t="shared" si="40"/>
        <v>0</v>
      </c>
      <c r="AK326" s="15">
        <v>0</v>
      </c>
      <c r="AL326" s="2">
        <v>0</v>
      </c>
      <c r="AM326" s="2">
        <v>0</v>
      </c>
      <c r="AN326" s="2">
        <v>0</v>
      </c>
      <c r="AV326" s="16"/>
      <c r="AW326" s="18">
        <f t="shared" si="41"/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16">
        <v>0</v>
      </c>
      <c r="BJ326" s="18">
        <f t="shared" si="42"/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18">
        <f t="shared" si="43"/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0</v>
      </c>
      <c r="CI326" s="2">
        <v>0</v>
      </c>
      <c r="CJ326" s="18">
        <f t="shared" si="44"/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0</v>
      </c>
      <c r="CT326" s="2">
        <v>0</v>
      </c>
      <c r="CU326" s="2">
        <v>0</v>
      </c>
      <c r="CV326" s="16">
        <v>0</v>
      </c>
      <c r="CW326" s="18">
        <f t="shared" si="45"/>
        <v>0</v>
      </c>
    </row>
    <row r="327" spans="1:101" ht="13.05" customHeight="1" x14ac:dyDescent="0.2">
      <c r="A327" s="46" t="s">
        <v>15</v>
      </c>
      <c r="B327" s="46" t="s">
        <v>16</v>
      </c>
      <c r="C327" s="89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43">
        <v>0</v>
      </c>
      <c r="K327" s="15">
        <v>0</v>
      </c>
      <c r="L327" s="2">
        <v>0</v>
      </c>
      <c r="M327" s="2">
        <v>0</v>
      </c>
      <c r="N327" s="2">
        <v>0</v>
      </c>
      <c r="V327" s="16"/>
      <c r="W327" s="18">
        <f t="shared" ref="W327:W390" si="46">SUM(K327:V327)</f>
        <v>0</v>
      </c>
      <c r="X327" s="15">
        <v>0</v>
      </c>
      <c r="Y327" s="2">
        <v>0</v>
      </c>
      <c r="Z327" s="2">
        <v>0</v>
      </c>
      <c r="AA327" s="2">
        <v>0</v>
      </c>
      <c r="AI327" s="16"/>
      <c r="AJ327" s="18">
        <f t="shared" ref="AJ327:AJ390" si="47">SUM(X327:AI327)</f>
        <v>0</v>
      </c>
      <c r="AK327" s="15">
        <v>0</v>
      </c>
      <c r="AL327" s="2">
        <v>0</v>
      </c>
      <c r="AM327" s="2">
        <v>0</v>
      </c>
      <c r="AN327" s="2">
        <v>0</v>
      </c>
      <c r="AV327" s="16"/>
      <c r="AW327" s="18">
        <f t="shared" ref="AW327:AW390" si="48">SUM(AK327:AV327)</f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16">
        <v>0</v>
      </c>
      <c r="BJ327" s="18">
        <f t="shared" si="42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U327" s="2">
        <v>0</v>
      </c>
      <c r="BV327" s="2">
        <v>0</v>
      </c>
      <c r="BW327" s="18">
        <f t="shared" si="43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F327" s="2">
        <v>0</v>
      </c>
      <c r="CG327" s="2">
        <v>0</v>
      </c>
      <c r="CH327" s="2">
        <v>0</v>
      </c>
      <c r="CI327" s="2">
        <v>0</v>
      </c>
      <c r="CJ327" s="18">
        <f t="shared" si="44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S327" s="2">
        <v>0</v>
      </c>
      <c r="CT327" s="2">
        <v>0</v>
      </c>
      <c r="CU327" s="2">
        <v>0</v>
      </c>
      <c r="CV327" s="16">
        <v>0</v>
      </c>
      <c r="CW327" s="18">
        <f t="shared" si="45"/>
        <v>0</v>
      </c>
    </row>
    <row r="328" spans="1:101" ht="13.05" customHeight="1" x14ac:dyDescent="0.2">
      <c r="A328" s="46" t="s">
        <v>15</v>
      </c>
      <c r="B328" s="46" t="s">
        <v>16</v>
      </c>
      <c r="C328" s="89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43">
        <v>0</v>
      </c>
      <c r="K328" s="15">
        <v>0</v>
      </c>
      <c r="L328" s="2">
        <v>0</v>
      </c>
      <c r="M328" s="2">
        <v>0</v>
      </c>
      <c r="N328" s="2">
        <v>0</v>
      </c>
      <c r="V328" s="16"/>
      <c r="W328" s="18">
        <f t="shared" si="46"/>
        <v>0</v>
      </c>
      <c r="X328" s="15">
        <v>0</v>
      </c>
      <c r="Y328" s="2">
        <v>0</v>
      </c>
      <c r="Z328" s="2">
        <v>0</v>
      </c>
      <c r="AA328" s="2">
        <v>0</v>
      </c>
      <c r="AI328" s="16"/>
      <c r="AJ328" s="18">
        <f t="shared" si="47"/>
        <v>0</v>
      </c>
      <c r="AK328" s="15">
        <v>0</v>
      </c>
      <c r="AL328" s="2">
        <v>0</v>
      </c>
      <c r="AM328" s="2">
        <v>0</v>
      </c>
      <c r="AN328" s="2">
        <v>0</v>
      </c>
      <c r="AV328" s="16"/>
      <c r="AW328" s="18">
        <f t="shared" si="48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16">
        <v>0</v>
      </c>
      <c r="BJ328" s="18">
        <f t="shared" si="42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U328" s="2">
        <v>0</v>
      </c>
      <c r="BV328" s="2">
        <v>0</v>
      </c>
      <c r="BW328" s="18">
        <f t="shared" si="43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F328" s="2">
        <v>0</v>
      </c>
      <c r="CG328" s="2">
        <v>0</v>
      </c>
      <c r="CH328" s="2">
        <v>0</v>
      </c>
      <c r="CI328" s="2">
        <v>0</v>
      </c>
      <c r="CJ328" s="18">
        <f t="shared" si="44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S328" s="2">
        <v>0</v>
      </c>
      <c r="CT328" s="2">
        <v>0</v>
      </c>
      <c r="CU328" s="2">
        <v>0</v>
      </c>
      <c r="CV328" s="16">
        <v>0</v>
      </c>
      <c r="CW328" s="18">
        <f t="shared" si="45"/>
        <v>0</v>
      </c>
    </row>
    <row r="329" spans="1:101" ht="13.05" customHeight="1" x14ac:dyDescent="0.2">
      <c r="A329" s="46" t="s">
        <v>15</v>
      </c>
      <c r="B329" s="46" t="s">
        <v>389</v>
      </c>
      <c r="C329" s="89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43">
        <v>0</v>
      </c>
      <c r="K329" s="15">
        <v>0</v>
      </c>
      <c r="L329" s="2">
        <v>0</v>
      </c>
      <c r="M329" s="2">
        <v>0</v>
      </c>
      <c r="N329" s="2">
        <v>0</v>
      </c>
      <c r="V329" s="16"/>
      <c r="W329" s="18">
        <f t="shared" si="46"/>
        <v>0</v>
      </c>
      <c r="X329" s="15">
        <v>0</v>
      </c>
      <c r="Y329" s="2">
        <v>0</v>
      </c>
      <c r="Z329" s="2">
        <v>0</v>
      </c>
      <c r="AA329" s="2">
        <v>0</v>
      </c>
      <c r="AI329" s="16"/>
      <c r="AJ329" s="18">
        <f t="shared" si="47"/>
        <v>0</v>
      </c>
      <c r="AK329" s="15">
        <v>0</v>
      </c>
      <c r="AL329" s="2">
        <v>0</v>
      </c>
      <c r="AM329" s="2">
        <v>0</v>
      </c>
      <c r="AN329" s="2">
        <v>0</v>
      </c>
      <c r="AV329" s="16"/>
      <c r="AW329" s="18">
        <f t="shared" si="48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16">
        <v>0</v>
      </c>
      <c r="BJ329" s="18">
        <f t="shared" si="42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18">
        <f t="shared" si="43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F329" s="2">
        <v>0</v>
      </c>
      <c r="CG329" s="2">
        <v>0</v>
      </c>
      <c r="CH329" s="2">
        <v>0</v>
      </c>
      <c r="CI329" s="2">
        <v>0</v>
      </c>
      <c r="CJ329" s="18">
        <f t="shared" si="44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S329" s="2">
        <v>0</v>
      </c>
      <c r="CT329" s="2">
        <v>0</v>
      </c>
      <c r="CU329" s="2">
        <v>0</v>
      </c>
      <c r="CV329" s="16">
        <v>0</v>
      </c>
      <c r="CW329" s="18">
        <f t="shared" si="45"/>
        <v>0</v>
      </c>
    </row>
    <row r="330" spans="1:101" ht="13.05" customHeight="1" x14ac:dyDescent="0.2">
      <c r="A330" s="46" t="s">
        <v>15</v>
      </c>
      <c r="B330" s="46" t="s">
        <v>389</v>
      </c>
      <c r="C330" s="89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43">
        <v>0</v>
      </c>
      <c r="K330" s="15">
        <v>0</v>
      </c>
      <c r="L330" s="2">
        <v>0</v>
      </c>
      <c r="M330" s="2">
        <v>0</v>
      </c>
      <c r="N330" s="2">
        <v>0</v>
      </c>
      <c r="V330" s="16"/>
      <c r="W330" s="18">
        <f t="shared" si="46"/>
        <v>0</v>
      </c>
      <c r="X330" s="15">
        <v>0</v>
      </c>
      <c r="Y330" s="2">
        <v>0</v>
      </c>
      <c r="Z330" s="2">
        <v>0</v>
      </c>
      <c r="AA330" s="2">
        <v>0</v>
      </c>
      <c r="AI330" s="16"/>
      <c r="AJ330" s="18">
        <f t="shared" si="47"/>
        <v>0</v>
      </c>
      <c r="AK330" s="15">
        <v>0</v>
      </c>
      <c r="AL330" s="2">
        <v>0</v>
      </c>
      <c r="AM330" s="2">
        <v>0</v>
      </c>
      <c r="AN330" s="2">
        <v>0</v>
      </c>
      <c r="AV330" s="16"/>
      <c r="AW330" s="18">
        <f t="shared" si="48"/>
        <v>0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16">
        <v>0</v>
      </c>
      <c r="BJ330" s="18">
        <f t="shared" si="42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18">
        <f t="shared" si="43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F330" s="2">
        <v>0</v>
      </c>
      <c r="CG330" s="2">
        <v>0</v>
      </c>
      <c r="CH330" s="2">
        <v>0</v>
      </c>
      <c r="CI330" s="2">
        <v>0</v>
      </c>
      <c r="CJ330" s="18">
        <f t="shared" si="44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S330" s="2">
        <v>0</v>
      </c>
      <c r="CT330" s="2">
        <v>0</v>
      </c>
      <c r="CU330" s="2">
        <v>0</v>
      </c>
      <c r="CV330" s="16">
        <v>0</v>
      </c>
      <c r="CW330" s="18">
        <f t="shared" si="45"/>
        <v>0</v>
      </c>
    </row>
    <row r="331" spans="1:101" ht="13.05" customHeight="1" x14ac:dyDescent="0.2">
      <c r="A331" s="46" t="s">
        <v>15</v>
      </c>
      <c r="B331" s="46" t="s">
        <v>389</v>
      </c>
      <c r="C331" s="89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43">
        <v>0</v>
      </c>
      <c r="K331" s="15">
        <v>0</v>
      </c>
      <c r="L331" s="2">
        <v>0</v>
      </c>
      <c r="M331" s="2">
        <v>0</v>
      </c>
      <c r="N331" s="2">
        <v>0</v>
      </c>
      <c r="V331" s="16"/>
      <c r="W331" s="18">
        <f t="shared" si="46"/>
        <v>0</v>
      </c>
      <c r="X331" s="15">
        <v>0</v>
      </c>
      <c r="Y331" s="2">
        <v>0</v>
      </c>
      <c r="Z331" s="2">
        <v>0</v>
      </c>
      <c r="AA331" s="2">
        <v>0</v>
      </c>
      <c r="AI331" s="16"/>
      <c r="AJ331" s="18">
        <f t="shared" si="47"/>
        <v>0</v>
      </c>
      <c r="AK331" s="15">
        <v>0</v>
      </c>
      <c r="AL331" s="2">
        <v>0</v>
      </c>
      <c r="AM331" s="2">
        <v>0</v>
      </c>
      <c r="AN331" s="2">
        <v>0</v>
      </c>
      <c r="AV331" s="16"/>
      <c r="AW331" s="18">
        <f t="shared" si="48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16">
        <v>0</v>
      </c>
      <c r="BJ331" s="18">
        <f t="shared" si="42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U331" s="2">
        <v>0</v>
      </c>
      <c r="BV331" s="2">
        <v>0</v>
      </c>
      <c r="BW331" s="18">
        <f t="shared" si="43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F331" s="2">
        <v>0</v>
      </c>
      <c r="CG331" s="2">
        <v>0</v>
      </c>
      <c r="CH331" s="2">
        <v>0</v>
      </c>
      <c r="CI331" s="2">
        <v>0</v>
      </c>
      <c r="CJ331" s="18">
        <f t="shared" si="44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T331" s="2">
        <v>0</v>
      </c>
      <c r="CU331" s="2">
        <v>0</v>
      </c>
      <c r="CV331" s="16">
        <v>0</v>
      </c>
      <c r="CW331" s="18">
        <f t="shared" si="45"/>
        <v>0</v>
      </c>
    </row>
    <row r="332" spans="1:101" ht="13.05" customHeight="1" x14ac:dyDescent="0.2">
      <c r="A332" s="46" t="s">
        <v>15</v>
      </c>
      <c r="B332" s="46" t="s">
        <v>389</v>
      </c>
      <c r="C332" s="89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43">
        <v>0</v>
      </c>
      <c r="K332" s="15">
        <v>0</v>
      </c>
      <c r="L332" s="2">
        <v>0</v>
      </c>
      <c r="M332" s="2">
        <v>0</v>
      </c>
      <c r="N332" s="2">
        <v>0</v>
      </c>
      <c r="V332" s="16"/>
      <c r="W332" s="18">
        <f t="shared" si="46"/>
        <v>0</v>
      </c>
      <c r="X332" s="15">
        <v>0</v>
      </c>
      <c r="Y332" s="2">
        <v>0</v>
      </c>
      <c r="Z332" s="2">
        <v>0</v>
      </c>
      <c r="AA332" s="2">
        <v>0</v>
      </c>
      <c r="AI332" s="16"/>
      <c r="AJ332" s="18">
        <f t="shared" si="47"/>
        <v>0</v>
      </c>
      <c r="AK332" s="15">
        <v>0</v>
      </c>
      <c r="AL332" s="2">
        <v>0</v>
      </c>
      <c r="AM332" s="2">
        <v>0</v>
      </c>
      <c r="AN332" s="2">
        <v>0</v>
      </c>
      <c r="AV332" s="16"/>
      <c r="AW332" s="18">
        <f t="shared" si="48"/>
        <v>0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16">
        <v>0</v>
      </c>
      <c r="BJ332" s="18">
        <f t="shared" si="42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U332" s="2">
        <v>0</v>
      </c>
      <c r="BV332" s="2">
        <v>0</v>
      </c>
      <c r="BW332" s="18">
        <f t="shared" si="43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0</v>
      </c>
      <c r="CH332" s="2">
        <v>0</v>
      </c>
      <c r="CI332" s="2">
        <v>0</v>
      </c>
      <c r="CJ332" s="18">
        <f t="shared" si="44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T332" s="2">
        <v>0</v>
      </c>
      <c r="CU332" s="2">
        <v>0</v>
      </c>
      <c r="CV332" s="16">
        <v>0</v>
      </c>
      <c r="CW332" s="18">
        <f t="shared" si="45"/>
        <v>0</v>
      </c>
    </row>
    <row r="333" spans="1:101" ht="13.05" customHeight="1" x14ac:dyDescent="0.2">
      <c r="A333" s="46" t="s">
        <v>15</v>
      </c>
      <c r="B333" s="46" t="s">
        <v>16</v>
      </c>
      <c r="C333" s="89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43">
        <v>0</v>
      </c>
      <c r="K333" s="15">
        <v>1</v>
      </c>
      <c r="L333" s="2">
        <v>0</v>
      </c>
      <c r="M333" s="2">
        <v>0</v>
      </c>
      <c r="N333" s="2">
        <v>0</v>
      </c>
      <c r="V333" s="16"/>
      <c r="W333" s="18">
        <f t="shared" si="46"/>
        <v>1</v>
      </c>
      <c r="X333" s="15">
        <v>0</v>
      </c>
      <c r="Y333" s="2">
        <v>0</v>
      </c>
      <c r="Z333" s="2">
        <v>0</v>
      </c>
      <c r="AA333" s="2">
        <v>0</v>
      </c>
      <c r="AI333" s="16"/>
      <c r="AJ333" s="18">
        <f t="shared" si="47"/>
        <v>0</v>
      </c>
      <c r="AK333" s="15">
        <v>1</v>
      </c>
      <c r="AL333" s="2">
        <v>0</v>
      </c>
      <c r="AM333" s="2">
        <v>0</v>
      </c>
      <c r="AN333" s="2">
        <v>0</v>
      </c>
      <c r="AV333" s="16"/>
      <c r="AW333" s="18">
        <f t="shared" si="48"/>
        <v>1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0</v>
      </c>
      <c r="BI333" s="16">
        <v>0</v>
      </c>
      <c r="BJ333" s="18">
        <f t="shared" si="42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U333" s="2">
        <v>0</v>
      </c>
      <c r="BV333" s="2">
        <v>0</v>
      </c>
      <c r="BW333" s="18">
        <f t="shared" si="43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G333" s="2">
        <v>0</v>
      </c>
      <c r="CH333" s="2">
        <v>0</v>
      </c>
      <c r="CI333" s="2">
        <v>0</v>
      </c>
      <c r="CJ333" s="18">
        <f t="shared" si="44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U333" s="2">
        <v>0</v>
      </c>
      <c r="CV333" s="16">
        <v>0</v>
      </c>
      <c r="CW333" s="18">
        <f t="shared" si="45"/>
        <v>0</v>
      </c>
    </row>
    <row r="334" spans="1:101" ht="13.05" customHeight="1" x14ac:dyDescent="0.2">
      <c r="A334" s="46" t="s">
        <v>15</v>
      </c>
      <c r="B334" s="46" t="s">
        <v>16</v>
      </c>
      <c r="C334" s="89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43">
        <v>0</v>
      </c>
      <c r="K334" s="15">
        <v>0</v>
      </c>
      <c r="L334" s="2">
        <v>0</v>
      </c>
      <c r="M334" s="2">
        <v>0</v>
      </c>
      <c r="N334" s="2">
        <v>0</v>
      </c>
      <c r="V334" s="16"/>
      <c r="W334" s="18">
        <f t="shared" si="46"/>
        <v>0</v>
      </c>
      <c r="X334" s="15">
        <v>0</v>
      </c>
      <c r="Y334" s="2">
        <v>0</v>
      </c>
      <c r="Z334" s="2">
        <v>0</v>
      </c>
      <c r="AA334" s="2">
        <v>0</v>
      </c>
      <c r="AI334" s="16"/>
      <c r="AJ334" s="18">
        <f t="shared" si="47"/>
        <v>0</v>
      </c>
      <c r="AK334" s="15">
        <v>0</v>
      </c>
      <c r="AL334" s="2">
        <v>0</v>
      </c>
      <c r="AM334" s="2">
        <v>0</v>
      </c>
      <c r="AN334" s="2">
        <v>0</v>
      </c>
      <c r="AV334" s="16"/>
      <c r="AW334" s="18">
        <f t="shared" si="48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16">
        <v>0</v>
      </c>
      <c r="BJ334" s="18">
        <f t="shared" si="42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18">
        <f t="shared" si="43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F334" s="2">
        <v>0</v>
      </c>
      <c r="CG334" s="2">
        <v>0</v>
      </c>
      <c r="CH334" s="2">
        <v>0</v>
      </c>
      <c r="CI334" s="2">
        <v>0</v>
      </c>
      <c r="CJ334" s="18">
        <f t="shared" si="44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S334" s="2">
        <v>0</v>
      </c>
      <c r="CT334" s="2">
        <v>0</v>
      </c>
      <c r="CU334" s="2">
        <v>0</v>
      </c>
      <c r="CV334" s="16">
        <v>0</v>
      </c>
      <c r="CW334" s="18">
        <f t="shared" si="45"/>
        <v>0</v>
      </c>
    </row>
    <row r="335" spans="1:101" ht="13.05" customHeight="1" x14ac:dyDescent="0.2">
      <c r="A335" s="46" t="s">
        <v>15</v>
      </c>
      <c r="B335" s="46" t="s">
        <v>16</v>
      </c>
      <c r="C335" s="89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43">
        <v>0</v>
      </c>
      <c r="K335" s="15">
        <v>0</v>
      </c>
      <c r="L335" s="2">
        <v>0</v>
      </c>
      <c r="M335" s="2">
        <v>0</v>
      </c>
      <c r="N335" s="2">
        <v>0</v>
      </c>
      <c r="V335" s="16"/>
      <c r="W335" s="18">
        <f t="shared" si="46"/>
        <v>0</v>
      </c>
      <c r="X335" s="15">
        <v>0</v>
      </c>
      <c r="Y335" s="2">
        <v>0</v>
      </c>
      <c r="Z335" s="2">
        <v>0</v>
      </c>
      <c r="AA335" s="2">
        <v>0</v>
      </c>
      <c r="AI335" s="16"/>
      <c r="AJ335" s="18">
        <f t="shared" si="47"/>
        <v>0</v>
      </c>
      <c r="AK335" s="15">
        <v>0</v>
      </c>
      <c r="AL335" s="2">
        <v>0</v>
      </c>
      <c r="AM335" s="2">
        <v>0</v>
      </c>
      <c r="AN335" s="2">
        <v>0</v>
      </c>
      <c r="AV335" s="16"/>
      <c r="AW335" s="18">
        <f t="shared" si="48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16">
        <v>0</v>
      </c>
      <c r="BJ335" s="18">
        <f t="shared" si="42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U335" s="2">
        <v>0</v>
      </c>
      <c r="BV335" s="2">
        <v>0</v>
      </c>
      <c r="BW335" s="18">
        <f t="shared" si="43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18">
        <f t="shared" si="44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S335" s="2">
        <v>0</v>
      </c>
      <c r="CT335" s="2">
        <v>0</v>
      </c>
      <c r="CU335" s="2">
        <v>0</v>
      </c>
      <c r="CV335" s="16">
        <v>0</v>
      </c>
      <c r="CW335" s="18">
        <f t="shared" si="45"/>
        <v>0</v>
      </c>
    </row>
    <row r="336" spans="1:101" ht="13.05" customHeight="1" x14ac:dyDescent="0.2">
      <c r="A336" s="46" t="s">
        <v>15</v>
      </c>
      <c r="B336" s="46" t="s">
        <v>16</v>
      </c>
      <c r="C336" s="89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43">
        <v>0</v>
      </c>
      <c r="K336" s="15">
        <v>0</v>
      </c>
      <c r="L336" s="2">
        <v>0</v>
      </c>
      <c r="M336" s="2">
        <v>0</v>
      </c>
      <c r="N336" s="2">
        <v>0</v>
      </c>
      <c r="V336" s="16"/>
      <c r="W336" s="18">
        <f t="shared" si="46"/>
        <v>0</v>
      </c>
      <c r="X336" s="15">
        <v>0</v>
      </c>
      <c r="Y336" s="2">
        <v>0</v>
      </c>
      <c r="Z336" s="2">
        <v>0</v>
      </c>
      <c r="AA336" s="2">
        <v>0</v>
      </c>
      <c r="AI336" s="16"/>
      <c r="AJ336" s="18">
        <f t="shared" si="47"/>
        <v>0</v>
      </c>
      <c r="AK336" s="15">
        <v>0</v>
      </c>
      <c r="AL336" s="2">
        <v>0</v>
      </c>
      <c r="AM336" s="2">
        <v>0</v>
      </c>
      <c r="AN336" s="2">
        <v>0</v>
      </c>
      <c r="AV336" s="16"/>
      <c r="AW336" s="18">
        <f t="shared" si="48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16">
        <v>0</v>
      </c>
      <c r="BJ336" s="18">
        <f t="shared" si="42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T336" s="2">
        <v>0</v>
      </c>
      <c r="BU336" s="2">
        <v>0</v>
      </c>
      <c r="BV336" s="2">
        <v>0</v>
      </c>
      <c r="BW336" s="18">
        <f t="shared" si="43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0</v>
      </c>
      <c r="CH336" s="2">
        <v>0</v>
      </c>
      <c r="CI336" s="2">
        <v>0</v>
      </c>
      <c r="CJ336" s="18">
        <f t="shared" si="44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S336" s="2">
        <v>0</v>
      </c>
      <c r="CT336" s="2">
        <v>0</v>
      </c>
      <c r="CU336" s="2">
        <v>0</v>
      </c>
      <c r="CV336" s="16">
        <v>0</v>
      </c>
      <c r="CW336" s="18">
        <f t="shared" si="45"/>
        <v>0</v>
      </c>
    </row>
    <row r="337" spans="1:101" ht="13.05" customHeight="1" x14ac:dyDescent="0.2">
      <c r="A337" s="46" t="s">
        <v>15</v>
      </c>
      <c r="B337" s="46" t="s">
        <v>16</v>
      </c>
      <c r="C337" s="89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43">
        <v>0</v>
      </c>
      <c r="K337" s="15">
        <v>0</v>
      </c>
      <c r="L337" s="2">
        <v>0</v>
      </c>
      <c r="M337" s="2">
        <v>0</v>
      </c>
      <c r="N337" s="2">
        <v>0</v>
      </c>
      <c r="V337" s="16"/>
      <c r="W337" s="18">
        <f t="shared" si="46"/>
        <v>0</v>
      </c>
      <c r="X337" s="15">
        <v>0</v>
      </c>
      <c r="Y337" s="2">
        <v>0</v>
      </c>
      <c r="Z337" s="2">
        <v>0</v>
      </c>
      <c r="AA337" s="2">
        <v>0</v>
      </c>
      <c r="AI337" s="16"/>
      <c r="AJ337" s="18">
        <f t="shared" si="47"/>
        <v>0</v>
      </c>
      <c r="AK337" s="15">
        <v>0</v>
      </c>
      <c r="AL337" s="2">
        <v>0</v>
      </c>
      <c r="AM337" s="2">
        <v>0</v>
      </c>
      <c r="AN337" s="2">
        <v>0</v>
      </c>
      <c r="AV337" s="16"/>
      <c r="AW337" s="18">
        <f t="shared" si="48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16">
        <v>0</v>
      </c>
      <c r="BJ337" s="18">
        <f t="shared" si="42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18">
        <f t="shared" si="43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F337" s="2">
        <v>0</v>
      </c>
      <c r="CG337" s="2">
        <v>0</v>
      </c>
      <c r="CH337" s="2">
        <v>0</v>
      </c>
      <c r="CI337" s="2">
        <v>0</v>
      </c>
      <c r="CJ337" s="18">
        <f t="shared" si="44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S337" s="2">
        <v>0</v>
      </c>
      <c r="CT337" s="2">
        <v>0</v>
      </c>
      <c r="CU337" s="2">
        <v>0</v>
      </c>
      <c r="CV337" s="16">
        <v>0</v>
      </c>
      <c r="CW337" s="18">
        <f t="shared" si="45"/>
        <v>0</v>
      </c>
    </row>
    <row r="338" spans="1:101" ht="13.05" customHeight="1" x14ac:dyDescent="0.2">
      <c r="A338" s="46" t="s">
        <v>15</v>
      </c>
      <c r="B338" s="46" t="s">
        <v>16</v>
      </c>
      <c r="C338" s="89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43">
        <v>0</v>
      </c>
      <c r="K338" s="15">
        <v>0</v>
      </c>
      <c r="L338" s="2">
        <v>15</v>
      </c>
      <c r="M338" s="2">
        <v>0</v>
      </c>
      <c r="N338" s="2">
        <v>0</v>
      </c>
      <c r="V338" s="16"/>
      <c r="W338" s="18">
        <f t="shared" si="46"/>
        <v>15</v>
      </c>
      <c r="X338" s="15">
        <v>0</v>
      </c>
      <c r="Y338" s="2">
        <v>0</v>
      </c>
      <c r="Z338" s="2">
        <v>0</v>
      </c>
      <c r="AA338" s="2">
        <v>0</v>
      </c>
      <c r="AI338" s="16"/>
      <c r="AJ338" s="18">
        <f t="shared" si="47"/>
        <v>0</v>
      </c>
      <c r="AK338" s="15">
        <v>0</v>
      </c>
      <c r="AL338" s="2">
        <v>15</v>
      </c>
      <c r="AM338" s="2">
        <v>0</v>
      </c>
      <c r="AN338" s="2">
        <v>0</v>
      </c>
      <c r="AV338" s="16"/>
      <c r="AW338" s="18">
        <f t="shared" si="48"/>
        <v>15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H338" s="2">
        <v>0</v>
      </c>
      <c r="BI338" s="16">
        <v>0</v>
      </c>
      <c r="BJ338" s="18">
        <f t="shared" si="42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  <c r="BU338" s="2">
        <v>0</v>
      </c>
      <c r="BV338" s="2">
        <v>0</v>
      </c>
      <c r="BW338" s="18">
        <f t="shared" si="43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F338" s="2">
        <v>0</v>
      </c>
      <c r="CG338" s="2">
        <v>0</v>
      </c>
      <c r="CH338" s="2">
        <v>0</v>
      </c>
      <c r="CI338" s="2">
        <v>0</v>
      </c>
      <c r="CJ338" s="18">
        <f t="shared" si="44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S338" s="2">
        <v>0</v>
      </c>
      <c r="CT338" s="2">
        <v>0</v>
      </c>
      <c r="CU338" s="2">
        <v>0</v>
      </c>
      <c r="CV338" s="16">
        <v>0</v>
      </c>
      <c r="CW338" s="18">
        <f t="shared" si="45"/>
        <v>0</v>
      </c>
    </row>
    <row r="339" spans="1:101" ht="13.05" customHeight="1" x14ac:dyDescent="0.2">
      <c r="A339" s="46" t="s">
        <v>15</v>
      </c>
      <c r="B339" s="46" t="s">
        <v>16</v>
      </c>
      <c r="C339" s="89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43">
        <v>0</v>
      </c>
      <c r="K339" s="15">
        <v>0</v>
      </c>
      <c r="L339" s="2">
        <v>0</v>
      </c>
      <c r="M339" s="2">
        <v>0</v>
      </c>
      <c r="N339" s="2">
        <v>0</v>
      </c>
      <c r="V339" s="16"/>
      <c r="W339" s="18">
        <f t="shared" si="46"/>
        <v>0</v>
      </c>
      <c r="X339" s="15">
        <v>0</v>
      </c>
      <c r="Y339" s="2">
        <v>0</v>
      </c>
      <c r="Z339" s="2">
        <v>0</v>
      </c>
      <c r="AA339" s="2">
        <v>0</v>
      </c>
      <c r="AI339" s="16"/>
      <c r="AJ339" s="18">
        <f t="shared" si="47"/>
        <v>0</v>
      </c>
      <c r="AK339" s="15">
        <v>0</v>
      </c>
      <c r="AL339" s="2">
        <v>0</v>
      </c>
      <c r="AM339" s="2">
        <v>0</v>
      </c>
      <c r="AN339" s="2">
        <v>0</v>
      </c>
      <c r="AV339" s="16"/>
      <c r="AW339" s="18">
        <f t="shared" si="48"/>
        <v>0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  <c r="BI339" s="16">
        <v>0</v>
      </c>
      <c r="BJ339" s="18">
        <f t="shared" si="42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  <c r="BU339" s="2">
        <v>0</v>
      </c>
      <c r="BV339" s="2">
        <v>0</v>
      </c>
      <c r="BW339" s="18">
        <f t="shared" si="43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0</v>
      </c>
      <c r="CH339" s="2">
        <v>0</v>
      </c>
      <c r="CI339" s="2">
        <v>0</v>
      </c>
      <c r="CJ339" s="18">
        <f t="shared" si="44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S339" s="2">
        <v>0</v>
      </c>
      <c r="CT339" s="2">
        <v>0</v>
      </c>
      <c r="CU339" s="2">
        <v>0</v>
      </c>
      <c r="CV339" s="16">
        <v>0</v>
      </c>
      <c r="CW339" s="18">
        <f t="shared" si="45"/>
        <v>0</v>
      </c>
    </row>
    <row r="340" spans="1:101" ht="13.05" customHeight="1" x14ac:dyDescent="0.2">
      <c r="A340" s="46" t="s">
        <v>15</v>
      </c>
      <c r="B340" s="46" t="s">
        <v>16</v>
      </c>
      <c r="C340" s="89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43">
        <v>0</v>
      </c>
      <c r="K340" s="15">
        <v>0</v>
      </c>
      <c r="L340" s="2">
        <v>0</v>
      </c>
      <c r="M340" s="2">
        <v>0</v>
      </c>
      <c r="N340" s="2">
        <v>0</v>
      </c>
      <c r="V340" s="16"/>
      <c r="W340" s="18">
        <f t="shared" si="46"/>
        <v>0</v>
      </c>
      <c r="X340" s="15">
        <v>0</v>
      </c>
      <c r="Y340" s="2">
        <v>0</v>
      </c>
      <c r="Z340" s="2">
        <v>0</v>
      </c>
      <c r="AA340" s="2">
        <v>0</v>
      </c>
      <c r="AI340" s="16"/>
      <c r="AJ340" s="18">
        <f t="shared" si="47"/>
        <v>0</v>
      </c>
      <c r="AK340" s="15">
        <v>0</v>
      </c>
      <c r="AL340" s="2">
        <v>0</v>
      </c>
      <c r="AM340" s="2">
        <v>0</v>
      </c>
      <c r="AN340" s="2">
        <v>0</v>
      </c>
      <c r="AV340" s="16"/>
      <c r="AW340" s="18">
        <f t="shared" si="48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2">
        <v>0</v>
      </c>
      <c r="BI340" s="16">
        <v>0</v>
      </c>
      <c r="BJ340" s="18">
        <f t="shared" si="42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U340" s="2">
        <v>0</v>
      </c>
      <c r="BV340" s="2">
        <v>0</v>
      </c>
      <c r="BW340" s="18">
        <f t="shared" si="43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0</v>
      </c>
      <c r="CI340" s="2">
        <v>0</v>
      </c>
      <c r="CJ340" s="18">
        <f t="shared" si="44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0</v>
      </c>
      <c r="CT340" s="2">
        <v>0</v>
      </c>
      <c r="CU340" s="2">
        <v>0</v>
      </c>
      <c r="CV340" s="16">
        <v>0</v>
      </c>
      <c r="CW340" s="18">
        <f t="shared" si="45"/>
        <v>0</v>
      </c>
    </row>
    <row r="341" spans="1:101" ht="13.05" customHeight="1" x14ac:dyDescent="0.2">
      <c r="A341" s="46" t="s">
        <v>15</v>
      </c>
      <c r="B341" s="46" t="s">
        <v>16</v>
      </c>
      <c r="C341" s="89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43">
        <v>0</v>
      </c>
      <c r="K341" s="15">
        <v>0</v>
      </c>
      <c r="L341" s="2">
        <v>0</v>
      </c>
      <c r="M341" s="2">
        <v>0</v>
      </c>
      <c r="N341" s="2">
        <v>0</v>
      </c>
      <c r="V341" s="16"/>
      <c r="W341" s="18">
        <f t="shared" si="46"/>
        <v>0</v>
      </c>
      <c r="X341" s="15">
        <v>0</v>
      </c>
      <c r="Y341" s="2">
        <v>0</v>
      </c>
      <c r="Z341" s="2">
        <v>0</v>
      </c>
      <c r="AA341" s="2">
        <v>0</v>
      </c>
      <c r="AI341" s="16"/>
      <c r="AJ341" s="18">
        <f t="shared" si="47"/>
        <v>0</v>
      </c>
      <c r="AK341" s="15">
        <v>0</v>
      </c>
      <c r="AL341" s="2">
        <v>0</v>
      </c>
      <c r="AM341" s="2">
        <v>0</v>
      </c>
      <c r="AN341" s="2">
        <v>0</v>
      </c>
      <c r="AV341" s="16"/>
      <c r="AW341" s="18">
        <f t="shared" si="48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16">
        <v>0</v>
      </c>
      <c r="BJ341" s="18">
        <f t="shared" si="42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U341" s="2">
        <v>0</v>
      </c>
      <c r="BV341" s="2">
        <v>0</v>
      </c>
      <c r="BW341" s="18">
        <f t="shared" si="43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18">
        <f t="shared" si="44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S341" s="2">
        <v>0</v>
      </c>
      <c r="CT341" s="2">
        <v>0</v>
      </c>
      <c r="CU341" s="2">
        <v>0</v>
      </c>
      <c r="CV341" s="16">
        <v>0</v>
      </c>
      <c r="CW341" s="18">
        <f t="shared" si="45"/>
        <v>0</v>
      </c>
    </row>
    <row r="342" spans="1:101" ht="13.05" customHeight="1" x14ac:dyDescent="0.2">
      <c r="A342" s="46" t="s">
        <v>15</v>
      </c>
      <c r="B342" s="46" t="s">
        <v>16</v>
      </c>
      <c r="C342" s="89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43">
        <v>0</v>
      </c>
      <c r="K342" s="15">
        <v>0</v>
      </c>
      <c r="L342" s="2">
        <v>0</v>
      </c>
      <c r="M342" s="2">
        <v>0</v>
      </c>
      <c r="N342" s="2">
        <v>0</v>
      </c>
      <c r="V342" s="16"/>
      <c r="W342" s="18">
        <f t="shared" si="46"/>
        <v>0</v>
      </c>
      <c r="X342" s="15">
        <v>0</v>
      </c>
      <c r="Y342" s="2">
        <v>0</v>
      </c>
      <c r="Z342" s="2">
        <v>0</v>
      </c>
      <c r="AA342" s="2">
        <v>0</v>
      </c>
      <c r="AI342" s="16"/>
      <c r="AJ342" s="18">
        <f t="shared" si="47"/>
        <v>0</v>
      </c>
      <c r="AK342" s="15">
        <v>0</v>
      </c>
      <c r="AL342" s="2">
        <v>0</v>
      </c>
      <c r="AM342" s="2">
        <v>0</v>
      </c>
      <c r="AN342" s="2">
        <v>0</v>
      </c>
      <c r="AV342" s="16"/>
      <c r="AW342" s="18">
        <f t="shared" si="48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16">
        <v>0</v>
      </c>
      <c r="BJ342" s="18">
        <f t="shared" si="42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18">
        <f t="shared" si="43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F342" s="2">
        <v>0</v>
      </c>
      <c r="CG342" s="2">
        <v>0</v>
      </c>
      <c r="CH342" s="2">
        <v>0</v>
      </c>
      <c r="CI342" s="2">
        <v>0</v>
      </c>
      <c r="CJ342" s="18">
        <f t="shared" si="44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T342" s="2">
        <v>0</v>
      </c>
      <c r="CU342" s="2">
        <v>0</v>
      </c>
      <c r="CV342" s="16">
        <v>0</v>
      </c>
      <c r="CW342" s="18">
        <f t="shared" si="45"/>
        <v>0</v>
      </c>
    </row>
    <row r="343" spans="1:101" ht="13.05" customHeight="1" x14ac:dyDescent="0.2">
      <c r="A343" s="46" t="s">
        <v>15</v>
      </c>
      <c r="B343" s="46" t="s">
        <v>16</v>
      </c>
      <c r="C343" s="89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43">
        <v>0</v>
      </c>
      <c r="K343" s="15">
        <v>0</v>
      </c>
      <c r="L343" s="2">
        <v>0</v>
      </c>
      <c r="M343" s="2">
        <v>0</v>
      </c>
      <c r="N343" s="2">
        <v>0</v>
      </c>
      <c r="V343" s="16"/>
      <c r="W343" s="18">
        <f t="shared" si="46"/>
        <v>0</v>
      </c>
      <c r="X343" s="15">
        <v>0</v>
      </c>
      <c r="Y343" s="2">
        <v>0</v>
      </c>
      <c r="Z343" s="2">
        <v>0</v>
      </c>
      <c r="AA343" s="2">
        <v>0</v>
      </c>
      <c r="AI343" s="16"/>
      <c r="AJ343" s="18">
        <f t="shared" si="47"/>
        <v>0</v>
      </c>
      <c r="AK343" s="15">
        <v>0</v>
      </c>
      <c r="AL343" s="2">
        <v>0</v>
      </c>
      <c r="AM343" s="2">
        <v>0</v>
      </c>
      <c r="AN343" s="2">
        <v>0</v>
      </c>
      <c r="AV343" s="16"/>
      <c r="AW343" s="18">
        <f t="shared" si="48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16">
        <v>0</v>
      </c>
      <c r="BJ343" s="18">
        <f t="shared" si="42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  <c r="BU343" s="2">
        <v>0</v>
      </c>
      <c r="BV343" s="2">
        <v>0</v>
      </c>
      <c r="BW343" s="18">
        <f t="shared" si="43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G343" s="2">
        <v>0</v>
      </c>
      <c r="CH343" s="2">
        <v>0</v>
      </c>
      <c r="CI343" s="2">
        <v>0</v>
      </c>
      <c r="CJ343" s="18">
        <f t="shared" si="44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U343" s="2">
        <v>0</v>
      </c>
      <c r="CV343" s="16">
        <v>0</v>
      </c>
      <c r="CW343" s="18">
        <f t="shared" si="45"/>
        <v>0</v>
      </c>
    </row>
    <row r="344" spans="1:101" ht="13.05" customHeight="1" x14ac:dyDescent="0.2">
      <c r="A344" s="46" t="s">
        <v>15</v>
      </c>
      <c r="B344" s="46" t="s">
        <v>16</v>
      </c>
      <c r="C344" s="89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43">
        <v>0</v>
      </c>
      <c r="K344" s="15">
        <v>0</v>
      </c>
      <c r="L344" s="2">
        <v>0</v>
      </c>
      <c r="M344" s="2">
        <v>0</v>
      </c>
      <c r="N344" s="2">
        <v>0</v>
      </c>
      <c r="V344" s="16"/>
      <c r="W344" s="18">
        <f t="shared" si="46"/>
        <v>0</v>
      </c>
      <c r="X344" s="15">
        <v>0</v>
      </c>
      <c r="Y344" s="2">
        <v>0</v>
      </c>
      <c r="Z344" s="2">
        <v>0</v>
      </c>
      <c r="AA344" s="2">
        <v>0</v>
      </c>
      <c r="AI344" s="16"/>
      <c r="AJ344" s="18">
        <f t="shared" si="47"/>
        <v>0</v>
      </c>
      <c r="AK344" s="15">
        <v>0</v>
      </c>
      <c r="AL344" s="2">
        <v>0</v>
      </c>
      <c r="AM344" s="2">
        <v>0</v>
      </c>
      <c r="AN344" s="2">
        <v>0</v>
      </c>
      <c r="AV344" s="16"/>
      <c r="AW344" s="18">
        <f t="shared" si="48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16">
        <v>0</v>
      </c>
      <c r="BJ344" s="18">
        <f t="shared" si="42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  <c r="BU344" s="2">
        <v>0</v>
      </c>
      <c r="BV344" s="2">
        <v>0</v>
      </c>
      <c r="BW344" s="18">
        <f t="shared" si="43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G344" s="2">
        <v>0</v>
      </c>
      <c r="CH344" s="2">
        <v>0</v>
      </c>
      <c r="CI344" s="2">
        <v>0</v>
      </c>
      <c r="CJ344" s="18">
        <f t="shared" si="44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U344" s="2">
        <v>0</v>
      </c>
      <c r="CV344" s="16">
        <v>0</v>
      </c>
      <c r="CW344" s="18">
        <f t="shared" si="45"/>
        <v>0</v>
      </c>
    </row>
    <row r="345" spans="1:101" ht="13.05" customHeight="1" x14ac:dyDescent="0.2">
      <c r="A345" s="46" t="s">
        <v>15</v>
      </c>
      <c r="B345" s="46" t="s">
        <v>16</v>
      </c>
      <c r="C345" s="89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43">
        <v>0</v>
      </c>
      <c r="K345" s="15">
        <v>0</v>
      </c>
      <c r="L345" s="2">
        <v>0</v>
      </c>
      <c r="M345" s="2">
        <v>0</v>
      </c>
      <c r="N345" s="2">
        <v>0</v>
      </c>
      <c r="V345" s="16"/>
      <c r="W345" s="18">
        <f t="shared" si="46"/>
        <v>0</v>
      </c>
      <c r="X345" s="15">
        <v>0</v>
      </c>
      <c r="Y345" s="2">
        <v>0</v>
      </c>
      <c r="Z345" s="2">
        <v>0</v>
      </c>
      <c r="AA345" s="2">
        <v>0</v>
      </c>
      <c r="AI345" s="16"/>
      <c r="AJ345" s="18">
        <f t="shared" si="47"/>
        <v>0</v>
      </c>
      <c r="AK345" s="15">
        <v>0</v>
      </c>
      <c r="AL345" s="2">
        <v>0</v>
      </c>
      <c r="AM345" s="2">
        <v>0</v>
      </c>
      <c r="AN345" s="2">
        <v>0</v>
      </c>
      <c r="AV345" s="16"/>
      <c r="AW345" s="18">
        <f t="shared" si="48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16">
        <v>0</v>
      </c>
      <c r="BJ345" s="18">
        <f t="shared" si="42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0</v>
      </c>
      <c r="BU345" s="2">
        <v>0</v>
      </c>
      <c r="BV345" s="2">
        <v>0</v>
      </c>
      <c r="BW345" s="18">
        <f t="shared" si="43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18">
        <f t="shared" si="44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S345" s="2">
        <v>0</v>
      </c>
      <c r="CT345" s="2">
        <v>0</v>
      </c>
      <c r="CU345" s="2">
        <v>0</v>
      </c>
      <c r="CV345" s="16">
        <v>0</v>
      </c>
      <c r="CW345" s="18">
        <f t="shared" si="45"/>
        <v>0</v>
      </c>
    </row>
    <row r="346" spans="1:101" ht="13.05" customHeight="1" x14ac:dyDescent="0.2">
      <c r="A346" s="46" t="s">
        <v>15</v>
      </c>
      <c r="B346" s="46" t="s">
        <v>406</v>
      </c>
      <c r="C346" s="89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43">
        <v>0</v>
      </c>
      <c r="K346" s="15">
        <v>3</v>
      </c>
      <c r="L346" s="2">
        <v>2</v>
      </c>
      <c r="M346" s="2">
        <v>0</v>
      </c>
      <c r="N346" s="2">
        <v>0</v>
      </c>
      <c r="V346" s="16"/>
      <c r="W346" s="18">
        <f t="shared" si="46"/>
        <v>5</v>
      </c>
      <c r="X346" s="15">
        <v>0</v>
      </c>
      <c r="Y346" s="2">
        <v>1</v>
      </c>
      <c r="Z346" s="2">
        <v>0</v>
      </c>
      <c r="AA346" s="2">
        <v>0</v>
      </c>
      <c r="AI346" s="16"/>
      <c r="AJ346" s="18">
        <f t="shared" si="47"/>
        <v>1</v>
      </c>
      <c r="AK346" s="15">
        <v>3</v>
      </c>
      <c r="AL346" s="2">
        <v>2</v>
      </c>
      <c r="AM346" s="2">
        <v>0</v>
      </c>
      <c r="AN346" s="2">
        <v>0</v>
      </c>
      <c r="AV346" s="16"/>
      <c r="AW346" s="18">
        <f t="shared" si="48"/>
        <v>5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16">
        <v>0</v>
      </c>
      <c r="BJ346" s="18">
        <f t="shared" si="42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T346" s="2">
        <v>0</v>
      </c>
      <c r="BU346" s="2">
        <v>0</v>
      </c>
      <c r="BV346" s="2">
        <v>0</v>
      </c>
      <c r="BW346" s="18">
        <f t="shared" si="43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F346" s="2">
        <v>0</v>
      </c>
      <c r="CG346" s="2">
        <v>0</v>
      </c>
      <c r="CH346" s="2">
        <v>0</v>
      </c>
      <c r="CI346" s="2">
        <v>0</v>
      </c>
      <c r="CJ346" s="18">
        <f t="shared" si="44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T346" s="2">
        <v>0</v>
      </c>
      <c r="CU346" s="2">
        <v>0</v>
      </c>
      <c r="CV346" s="16">
        <v>0</v>
      </c>
      <c r="CW346" s="18">
        <f t="shared" si="45"/>
        <v>0</v>
      </c>
    </row>
    <row r="347" spans="1:101" ht="13.05" customHeight="1" x14ac:dyDescent="0.2">
      <c r="A347" s="46" t="s">
        <v>15</v>
      </c>
      <c r="B347" s="46" t="s">
        <v>16</v>
      </c>
      <c r="C347" s="89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43">
        <v>0</v>
      </c>
      <c r="K347" s="15">
        <v>0</v>
      </c>
      <c r="L347" s="2">
        <v>0</v>
      </c>
      <c r="M347" s="2">
        <v>0</v>
      </c>
      <c r="N347" s="2">
        <v>0</v>
      </c>
      <c r="V347" s="16"/>
      <c r="W347" s="18">
        <f t="shared" si="46"/>
        <v>0</v>
      </c>
      <c r="X347" s="15">
        <v>0</v>
      </c>
      <c r="Y347" s="2">
        <v>0</v>
      </c>
      <c r="Z347" s="2">
        <v>0</v>
      </c>
      <c r="AA347" s="2">
        <v>0</v>
      </c>
      <c r="AI347" s="16"/>
      <c r="AJ347" s="18">
        <f t="shared" si="47"/>
        <v>0</v>
      </c>
      <c r="AK347" s="15">
        <v>0</v>
      </c>
      <c r="AL347" s="2">
        <v>0</v>
      </c>
      <c r="AM347" s="2">
        <v>0</v>
      </c>
      <c r="AN347" s="2">
        <v>0</v>
      </c>
      <c r="AV347" s="16"/>
      <c r="AW347" s="18">
        <f t="shared" si="48"/>
        <v>0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2">
        <v>0</v>
      </c>
      <c r="BI347" s="16">
        <v>0</v>
      </c>
      <c r="BJ347" s="18">
        <f t="shared" si="42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T347" s="2">
        <v>0</v>
      </c>
      <c r="BU347" s="2">
        <v>0</v>
      </c>
      <c r="BV347" s="2">
        <v>0</v>
      </c>
      <c r="BW347" s="18">
        <f t="shared" si="43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F347" s="2">
        <v>0</v>
      </c>
      <c r="CG347" s="2">
        <v>0</v>
      </c>
      <c r="CH347" s="2">
        <v>0</v>
      </c>
      <c r="CI347" s="2">
        <v>0</v>
      </c>
      <c r="CJ347" s="18">
        <f t="shared" si="44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S347" s="2">
        <v>0</v>
      </c>
      <c r="CT347" s="2">
        <v>0</v>
      </c>
      <c r="CU347" s="2">
        <v>0</v>
      </c>
      <c r="CV347" s="16">
        <v>0</v>
      </c>
      <c r="CW347" s="18">
        <f t="shared" si="45"/>
        <v>0</v>
      </c>
    </row>
    <row r="348" spans="1:101" ht="13.05" customHeight="1" x14ac:dyDescent="0.2">
      <c r="A348" s="46" t="s">
        <v>15</v>
      </c>
      <c r="B348" s="46" t="s">
        <v>16</v>
      </c>
      <c r="C348" s="89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43">
        <v>0</v>
      </c>
      <c r="K348" s="15">
        <v>0</v>
      </c>
      <c r="L348" s="2">
        <v>0</v>
      </c>
      <c r="M348" s="2">
        <v>0</v>
      </c>
      <c r="N348" s="2">
        <v>0</v>
      </c>
      <c r="V348" s="16"/>
      <c r="W348" s="18">
        <f t="shared" si="46"/>
        <v>0</v>
      </c>
      <c r="X348" s="15">
        <v>0</v>
      </c>
      <c r="Y348" s="2">
        <v>0</v>
      </c>
      <c r="Z348" s="2">
        <v>0</v>
      </c>
      <c r="AA348" s="2">
        <v>0</v>
      </c>
      <c r="AI348" s="16"/>
      <c r="AJ348" s="18">
        <f t="shared" si="47"/>
        <v>0</v>
      </c>
      <c r="AK348" s="15">
        <v>0</v>
      </c>
      <c r="AL348" s="2">
        <v>0</v>
      </c>
      <c r="AM348" s="2">
        <v>0</v>
      </c>
      <c r="AN348" s="2">
        <v>0</v>
      </c>
      <c r="AV348" s="16"/>
      <c r="AW348" s="18">
        <f t="shared" si="48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0</v>
      </c>
      <c r="BH348" s="2">
        <v>0</v>
      </c>
      <c r="BI348" s="16">
        <v>0</v>
      </c>
      <c r="BJ348" s="18">
        <f t="shared" si="42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U348" s="2">
        <v>0</v>
      </c>
      <c r="BV348" s="2">
        <v>0</v>
      </c>
      <c r="BW348" s="18">
        <f t="shared" si="43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18">
        <f t="shared" si="44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S348" s="2">
        <v>0</v>
      </c>
      <c r="CT348" s="2">
        <v>0</v>
      </c>
      <c r="CU348" s="2">
        <v>0</v>
      </c>
      <c r="CV348" s="16">
        <v>0</v>
      </c>
      <c r="CW348" s="18">
        <f t="shared" si="45"/>
        <v>0</v>
      </c>
    </row>
    <row r="349" spans="1:101" ht="13.05" customHeight="1" x14ac:dyDescent="0.2">
      <c r="A349" s="46" t="s">
        <v>15</v>
      </c>
      <c r="B349" s="46" t="s">
        <v>16</v>
      </c>
      <c r="C349" s="89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43">
        <v>0</v>
      </c>
      <c r="K349" s="15">
        <v>0</v>
      </c>
      <c r="L349" s="2">
        <v>0</v>
      </c>
      <c r="M349" s="2">
        <v>0</v>
      </c>
      <c r="N349" s="2">
        <v>0</v>
      </c>
      <c r="V349" s="16"/>
      <c r="W349" s="18">
        <f t="shared" si="46"/>
        <v>0</v>
      </c>
      <c r="X349" s="15">
        <v>0</v>
      </c>
      <c r="Y349" s="2">
        <v>0</v>
      </c>
      <c r="Z349" s="2">
        <v>0</v>
      </c>
      <c r="AA349" s="2">
        <v>0</v>
      </c>
      <c r="AI349" s="16"/>
      <c r="AJ349" s="18">
        <f t="shared" si="47"/>
        <v>0</v>
      </c>
      <c r="AK349" s="15">
        <v>0</v>
      </c>
      <c r="AL349" s="2">
        <v>0</v>
      </c>
      <c r="AM349" s="2">
        <v>0</v>
      </c>
      <c r="AN349" s="2">
        <v>0</v>
      </c>
      <c r="AV349" s="16"/>
      <c r="AW349" s="18">
        <f t="shared" si="48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H349" s="2">
        <v>0</v>
      </c>
      <c r="BI349" s="16">
        <v>0</v>
      </c>
      <c r="BJ349" s="18">
        <f t="shared" si="42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U349" s="2">
        <v>0</v>
      </c>
      <c r="BV349" s="2">
        <v>0</v>
      </c>
      <c r="BW349" s="18">
        <f t="shared" si="43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F349" s="2">
        <v>0</v>
      </c>
      <c r="CG349" s="2">
        <v>0</v>
      </c>
      <c r="CH349" s="2">
        <v>0</v>
      </c>
      <c r="CI349" s="2">
        <v>0</v>
      </c>
      <c r="CJ349" s="18">
        <f t="shared" si="44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S349" s="2">
        <v>0</v>
      </c>
      <c r="CT349" s="2">
        <v>0</v>
      </c>
      <c r="CU349" s="2">
        <v>0</v>
      </c>
      <c r="CV349" s="16">
        <v>0</v>
      </c>
      <c r="CW349" s="18">
        <f t="shared" si="45"/>
        <v>0</v>
      </c>
    </row>
    <row r="350" spans="1:101" ht="13.05" customHeight="1" x14ac:dyDescent="0.2">
      <c r="A350" s="46" t="s">
        <v>15</v>
      </c>
      <c r="B350" s="46" t="s">
        <v>16</v>
      </c>
      <c r="C350" s="89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43">
        <v>0</v>
      </c>
      <c r="K350" s="15">
        <v>0</v>
      </c>
      <c r="L350" s="2">
        <v>0</v>
      </c>
      <c r="M350" s="2">
        <v>0</v>
      </c>
      <c r="N350" s="2">
        <v>0</v>
      </c>
      <c r="V350" s="16"/>
      <c r="W350" s="18">
        <f t="shared" si="46"/>
        <v>0</v>
      </c>
      <c r="X350" s="15">
        <v>0</v>
      </c>
      <c r="Y350" s="2">
        <v>0</v>
      </c>
      <c r="Z350" s="2">
        <v>0</v>
      </c>
      <c r="AA350" s="2">
        <v>0</v>
      </c>
      <c r="AI350" s="16"/>
      <c r="AJ350" s="18">
        <f t="shared" si="47"/>
        <v>0</v>
      </c>
      <c r="AK350" s="15">
        <v>0</v>
      </c>
      <c r="AL350" s="2">
        <v>0</v>
      </c>
      <c r="AM350" s="2">
        <v>0</v>
      </c>
      <c r="AN350" s="2">
        <v>0</v>
      </c>
      <c r="AV350" s="16"/>
      <c r="AW350" s="18">
        <f t="shared" si="48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H350" s="2">
        <v>0</v>
      </c>
      <c r="BI350" s="16">
        <v>0</v>
      </c>
      <c r="BJ350" s="18">
        <f t="shared" si="42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T350" s="2">
        <v>0</v>
      </c>
      <c r="BU350" s="2">
        <v>0</v>
      </c>
      <c r="BV350" s="2">
        <v>0</v>
      </c>
      <c r="BW350" s="18">
        <f t="shared" si="43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G350" s="2">
        <v>0</v>
      </c>
      <c r="CH350" s="2">
        <v>0</v>
      </c>
      <c r="CI350" s="2">
        <v>0</v>
      </c>
      <c r="CJ350" s="18">
        <f t="shared" si="44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T350" s="2">
        <v>0</v>
      </c>
      <c r="CU350" s="2">
        <v>0</v>
      </c>
      <c r="CV350" s="16">
        <v>0</v>
      </c>
      <c r="CW350" s="18">
        <f t="shared" si="45"/>
        <v>0</v>
      </c>
    </row>
    <row r="351" spans="1:101" ht="13.05" customHeight="1" x14ac:dyDescent="0.2">
      <c r="A351" s="46" t="s">
        <v>15</v>
      </c>
      <c r="B351" s="46" t="s">
        <v>16</v>
      </c>
      <c r="C351" s="89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43">
        <v>0</v>
      </c>
      <c r="K351" s="15">
        <v>0</v>
      </c>
      <c r="L351" s="2">
        <v>0</v>
      </c>
      <c r="M351" s="2">
        <v>0</v>
      </c>
      <c r="N351" s="2">
        <v>0</v>
      </c>
      <c r="V351" s="16"/>
      <c r="W351" s="18">
        <f t="shared" si="46"/>
        <v>0</v>
      </c>
      <c r="X351" s="15">
        <v>0</v>
      </c>
      <c r="Y351" s="2">
        <v>0</v>
      </c>
      <c r="Z351" s="2">
        <v>0</v>
      </c>
      <c r="AA351" s="2">
        <v>0</v>
      </c>
      <c r="AI351" s="16"/>
      <c r="AJ351" s="18">
        <f t="shared" si="47"/>
        <v>0</v>
      </c>
      <c r="AK351" s="15">
        <v>0</v>
      </c>
      <c r="AL351" s="2">
        <v>0</v>
      </c>
      <c r="AM351" s="2">
        <v>0</v>
      </c>
      <c r="AN351" s="2">
        <v>0</v>
      </c>
      <c r="AV351" s="16"/>
      <c r="AW351" s="18">
        <f t="shared" si="48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16">
        <v>0</v>
      </c>
      <c r="BJ351" s="18">
        <f t="shared" si="42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T351" s="2">
        <v>0</v>
      </c>
      <c r="BU351" s="2">
        <v>0</v>
      </c>
      <c r="BV351" s="2">
        <v>0</v>
      </c>
      <c r="BW351" s="18">
        <f t="shared" si="43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F351" s="2">
        <v>0</v>
      </c>
      <c r="CG351" s="2">
        <v>0</v>
      </c>
      <c r="CH351" s="2">
        <v>0</v>
      </c>
      <c r="CI351" s="2">
        <v>0</v>
      </c>
      <c r="CJ351" s="18">
        <f t="shared" si="44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S351" s="2">
        <v>0</v>
      </c>
      <c r="CT351" s="2">
        <v>0</v>
      </c>
      <c r="CU351" s="2">
        <v>0</v>
      </c>
      <c r="CV351" s="16">
        <v>0</v>
      </c>
      <c r="CW351" s="18">
        <f t="shared" si="45"/>
        <v>0</v>
      </c>
    </row>
    <row r="352" spans="1:101" ht="13.05" customHeight="1" x14ac:dyDescent="0.2">
      <c r="A352" s="46" t="s">
        <v>15</v>
      </c>
      <c r="B352" s="46" t="s">
        <v>16</v>
      </c>
      <c r="C352" s="89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43">
        <v>0</v>
      </c>
      <c r="K352" s="15">
        <v>0</v>
      </c>
      <c r="L352" s="2">
        <v>0</v>
      </c>
      <c r="M352" s="2">
        <v>0</v>
      </c>
      <c r="N352" s="2">
        <v>0</v>
      </c>
      <c r="V352" s="16"/>
      <c r="W352" s="18">
        <f t="shared" si="46"/>
        <v>0</v>
      </c>
      <c r="X352" s="15">
        <v>0</v>
      </c>
      <c r="Y352" s="2">
        <v>0</v>
      </c>
      <c r="Z352" s="2">
        <v>0</v>
      </c>
      <c r="AA352" s="2">
        <v>0</v>
      </c>
      <c r="AI352" s="16"/>
      <c r="AJ352" s="18">
        <f t="shared" si="47"/>
        <v>0</v>
      </c>
      <c r="AK352" s="15">
        <v>0</v>
      </c>
      <c r="AL352" s="2">
        <v>0</v>
      </c>
      <c r="AM352" s="2">
        <v>0</v>
      </c>
      <c r="AN352" s="2">
        <v>0</v>
      </c>
      <c r="AV352" s="16"/>
      <c r="AW352" s="18">
        <f t="shared" si="48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2">
        <v>0</v>
      </c>
      <c r="BI352" s="16">
        <v>0</v>
      </c>
      <c r="BJ352" s="18">
        <f t="shared" si="42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T352" s="2">
        <v>0</v>
      </c>
      <c r="BU352" s="2">
        <v>0</v>
      </c>
      <c r="BV352" s="2">
        <v>0</v>
      </c>
      <c r="BW352" s="18">
        <f t="shared" si="43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F352" s="2">
        <v>0</v>
      </c>
      <c r="CG352" s="2">
        <v>0</v>
      </c>
      <c r="CH352" s="2">
        <v>0</v>
      </c>
      <c r="CI352" s="2">
        <v>0</v>
      </c>
      <c r="CJ352" s="18">
        <f t="shared" si="44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S352" s="2">
        <v>0</v>
      </c>
      <c r="CT352" s="2">
        <v>0</v>
      </c>
      <c r="CU352" s="2">
        <v>0</v>
      </c>
      <c r="CV352" s="16">
        <v>0</v>
      </c>
      <c r="CW352" s="18">
        <f t="shared" si="45"/>
        <v>0</v>
      </c>
    </row>
    <row r="353" spans="1:101" ht="13.05" customHeight="1" x14ac:dyDescent="0.2">
      <c r="A353" s="46" t="s">
        <v>15</v>
      </c>
      <c r="B353" s="46" t="s">
        <v>16</v>
      </c>
      <c r="C353" s="89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43">
        <v>0</v>
      </c>
      <c r="K353" s="15">
        <v>0</v>
      </c>
      <c r="L353" s="2">
        <v>0</v>
      </c>
      <c r="M353" s="2">
        <v>0</v>
      </c>
      <c r="N353" s="2">
        <v>0</v>
      </c>
      <c r="V353" s="16"/>
      <c r="W353" s="18">
        <f t="shared" si="46"/>
        <v>0</v>
      </c>
      <c r="X353" s="15">
        <v>0</v>
      </c>
      <c r="Y353" s="2">
        <v>0</v>
      </c>
      <c r="Z353" s="2">
        <v>0</v>
      </c>
      <c r="AA353" s="2">
        <v>0</v>
      </c>
      <c r="AI353" s="16"/>
      <c r="AJ353" s="18">
        <f t="shared" si="47"/>
        <v>0</v>
      </c>
      <c r="AK353" s="15">
        <v>0</v>
      </c>
      <c r="AL353" s="2">
        <v>0</v>
      </c>
      <c r="AM353" s="2">
        <v>0</v>
      </c>
      <c r="AN353" s="2">
        <v>0</v>
      </c>
      <c r="AV353" s="16"/>
      <c r="AW353" s="18">
        <f t="shared" si="48"/>
        <v>0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2">
        <v>0</v>
      </c>
      <c r="BI353" s="16">
        <v>0</v>
      </c>
      <c r="BJ353" s="18">
        <f t="shared" si="42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  <c r="BU353" s="2">
        <v>0</v>
      </c>
      <c r="BV353" s="2">
        <v>0</v>
      </c>
      <c r="BW353" s="18">
        <f t="shared" si="43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F353" s="2">
        <v>0</v>
      </c>
      <c r="CG353" s="2">
        <v>0</v>
      </c>
      <c r="CH353" s="2">
        <v>0</v>
      </c>
      <c r="CI353" s="2">
        <v>0</v>
      </c>
      <c r="CJ353" s="18">
        <f t="shared" si="44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S353" s="2">
        <v>0</v>
      </c>
      <c r="CT353" s="2">
        <v>0</v>
      </c>
      <c r="CU353" s="2">
        <v>0</v>
      </c>
      <c r="CV353" s="16">
        <v>0</v>
      </c>
      <c r="CW353" s="18">
        <f t="shared" si="45"/>
        <v>0</v>
      </c>
    </row>
    <row r="354" spans="1:101" ht="13.05" customHeight="1" x14ac:dyDescent="0.2">
      <c r="A354" s="46" t="s">
        <v>15</v>
      </c>
      <c r="B354" s="46" t="s">
        <v>16</v>
      </c>
      <c r="C354" s="89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43">
        <v>0</v>
      </c>
      <c r="K354" s="15">
        <v>0</v>
      </c>
      <c r="L354" s="2">
        <v>0</v>
      </c>
      <c r="M354" s="2">
        <v>0</v>
      </c>
      <c r="N354" s="2">
        <v>0</v>
      </c>
      <c r="V354" s="16"/>
      <c r="W354" s="18">
        <f t="shared" si="46"/>
        <v>0</v>
      </c>
      <c r="X354" s="15">
        <v>0</v>
      </c>
      <c r="Y354" s="2">
        <v>0</v>
      </c>
      <c r="Z354" s="2">
        <v>0</v>
      </c>
      <c r="AA354" s="2">
        <v>0</v>
      </c>
      <c r="AI354" s="16"/>
      <c r="AJ354" s="18">
        <f t="shared" si="47"/>
        <v>0</v>
      </c>
      <c r="AK354" s="15">
        <v>0</v>
      </c>
      <c r="AL354" s="2">
        <v>0</v>
      </c>
      <c r="AM354" s="2">
        <v>0</v>
      </c>
      <c r="AN354" s="2">
        <v>0</v>
      </c>
      <c r="AV354" s="16"/>
      <c r="AW354" s="18">
        <f t="shared" si="48"/>
        <v>0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16">
        <v>0</v>
      </c>
      <c r="BJ354" s="18">
        <f t="shared" si="42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18">
        <f t="shared" si="43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18">
        <f t="shared" si="44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T354" s="2">
        <v>0</v>
      </c>
      <c r="CU354" s="2">
        <v>0</v>
      </c>
      <c r="CV354" s="16">
        <v>0</v>
      </c>
      <c r="CW354" s="18">
        <f t="shared" si="45"/>
        <v>0</v>
      </c>
    </row>
    <row r="355" spans="1:101" ht="13.05" customHeight="1" x14ac:dyDescent="0.2">
      <c r="A355" s="46" t="s">
        <v>15</v>
      </c>
      <c r="B355" s="46" t="s">
        <v>413</v>
      </c>
      <c r="C355" s="89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43">
        <v>0</v>
      </c>
      <c r="K355" s="15">
        <v>0</v>
      </c>
      <c r="L355" s="2">
        <v>0</v>
      </c>
      <c r="M355" s="2">
        <v>0</v>
      </c>
      <c r="N355" s="2">
        <v>0</v>
      </c>
      <c r="V355" s="16"/>
      <c r="W355" s="18">
        <f t="shared" si="46"/>
        <v>0</v>
      </c>
      <c r="X355" s="15">
        <v>0</v>
      </c>
      <c r="Y355" s="2">
        <v>0</v>
      </c>
      <c r="Z355" s="2">
        <v>0</v>
      </c>
      <c r="AA355" s="2">
        <v>0</v>
      </c>
      <c r="AI355" s="16"/>
      <c r="AJ355" s="18">
        <f t="shared" si="47"/>
        <v>0</v>
      </c>
      <c r="AK355" s="15">
        <v>0</v>
      </c>
      <c r="AL355" s="2">
        <v>0</v>
      </c>
      <c r="AM355" s="2">
        <v>0</v>
      </c>
      <c r="AN355" s="2">
        <v>0</v>
      </c>
      <c r="AV355" s="16"/>
      <c r="AW355" s="18">
        <f t="shared" si="48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2">
        <v>0</v>
      </c>
      <c r="BI355" s="16">
        <v>0</v>
      </c>
      <c r="BJ355" s="18">
        <f t="shared" si="42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  <c r="BU355" s="2">
        <v>0</v>
      </c>
      <c r="BV355" s="2">
        <v>0</v>
      </c>
      <c r="BW355" s="18">
        <f t="shared" si="43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G355" s="2">
        <v>0</v>
      </c>
      <c r="CH355" s="2">
        <v>0</v>
      </c>
      <c r="CI355" s="2">
        <v>0</v>
      </c>
      <c r="CJ355" s="18">
        <f t="shared" si="44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U355" s="2">
        <v>0</v>
      </c>
      <c r="CV355" s="16">
        <v>0</v>
      </c>
      <c r="CW355" s="18">
        <f t="shared" si="45"/>
        <v>0</v>
      </c>
    </row>
    <row r="356" spans="1:101" ht="13.05" customHeight="1" x14ac:dyDescent="0.2">
      <c r="A356" s="46" t="s">
        <v>15</v>
      </c>
      <c r="B356" s="46" t="s">
        <v>413</v>
      </c>
      <c r="C356" s="89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43">
        <v>0</v>
      </c>
      <c r="K356" s="15">
        <v>0</v>
      </c>
      <c r="L356" s="2">
        <v>0</v>
      </c>
      <c r="M356" s="2">
        <v>0</v>
      </c>
      <c r="N356" s="2">
        <v>0</v>
      </c>
      <c r="V356" s="16"/>
      <c r="W356" s="18">
        <f t="shared" si="46"/>
        <v>0</v>
      </c>
      <c r="X356" s="15">
        <v>0</v>
      </c>
      <c r="Y356" s="2">
        <v>0</v>
      </c>
      <c r="Z356" s="2">
        <v>0</v>
      </c>
      <c r="AA356" s="2">
        <v>0</v>
      </c>
      <c r="AI356" s="16"/>
      <c r="AJ356" s="18">
        <f t="shared" si="47"/>
        <v>0</v>
      </c>
      <c r="AK356" s="15">
        <v>0</v>
      </c>
      <c r="AL356" s="2">
        <v>0</v>
      </c>
      <c r="AM356" s="2">
        <v>0</v>
      </c>
      <c r="AN356" s="2">
        <v>0</v>
      </c>
      <c r="AV356" s="16"/>
      <c r="AW356" s="18">
        <f t="shared" si="48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2">
        <v>0</v>
      </c>
      <c r="BI356" s="16">
        <v>0</v>
      </c>
      <c r="BJ356" s="18">
        <f t="shared" si="42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0</v>
      </c>
      <c r="BU356" s="2">
        <v>0</v>
      </c>
      <c r="BV356" s="2">
        <v>0</v>
      </c>
      <c r="BW356" s="18">
        <f t="shared" si="43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F356" s="2">
        <v>0</v>
      </c>
      <c r="CG356" s="2">
        <v>0</v>
      </c>
      <c r="CH356" s="2">
        <v>0</v>
      </c>
      <c r="CI356" s="2">
        <v>0</v>
      </c>
      <c r="CJ356" s="18">
        <f t="shared" si="44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S356" s="2">
        <v>0</v>
      </c>
      <c r="CT356" s="2">
        <v>0</v>
      </c>
      <c r="CU356" s="2">
        <v>0</v>
      </c>
      <c r="CV356" s="16">
        <v>0</v>
      </c>
      <c r="CW356" s="18">
        <f t="shared" si="45"/>
        <v>0</v>
      </c>
    </row>
    <row r="357" spans="1:101" ht="13.05" customHeight="1" x14ac:dyDescent="0.2">
      <c r="A357" s="46" t="s">
        <v>15</v>
      </c>
      <c r="B357" s="46" t="s">
        <v>413</v>
      </c>
      <c r="C357" s="89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43">
        <v>0</v>
      </c>
      <c r="K357" s="15">
        <v>0</v>
      </c>
      <c r="L357" s="2">
        <v>0</v>
      </c>
      <c r="M357" s="2">
        <v>0</v>
      </c>
      <c r="N357" s="2">
        <v>0</v>
      </c>
      <c r="V357" s="16"/>
      <c r="W357" s="18">
        <f t="shared" si="46"/>
        <v>0</v>
      </c>
      <c r="X357" s="15">
        <v>0</v>
      </c>
      <c r="Y357" s="2">
        <v>0</v>
      </c>
      <c r="Z357" s="2">
        <v>0</v>
      </c>
      <c r="AA357" s="2">
        <v>0</v>
      </c>
      <c r="AI357" s="16"/>
      <c r="AJ357" s="18">
        <f t="shared" si="47"/>
        <v>0</v>
      </c>
      <c r="AK357" s="15">
        <v>0</v>
      </c>
      <c r="AL357" s="2">
        <v>0</v>
      </c>
      <c r="AM357" s="2">
        <v>0</v>
      </c>
      <c r="AN357" s="2">
        <v>0</v>
      </c>
      <c r="AV357" s="16"/>
      <c r="AW357" s="18">
        <f t="shared" si="48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2">
        <v>0</v>
      </c>
      <c r="BI357" s="16">
        <v>0</v>
      </c>
      <c r="BJ357" s="18">
        <f t="shared" si="42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  <c r="BU357" s="2">
        <v>0</v>
      </c>
      <c r="BV357" s="2">
        <v>0</v>
      </c>
      <c r="BW357" s="18">
        <f t="shared" si="43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F357" s="2">
        <v>0</v>
      </c>
      <c r="CG357" s="2">
        <v>0</v>
      </c>
      <c r="CH357" s="2">
        <v>0</v>
      </c>
      <c r="CI357" s="2">
        <v>0</v>
      </c>
      <c r="CJ357" s="18">
        <f t="shared" si="44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S357" s="2">
        <v>0</v>
      </c>
      <c r="CT357" s="2">
        <v>0</v>
      </c>
      <c r="CU357" s="2">
        <v>0</v>
      </c>
      <c r="CV357" s="16">
        <v>0</v>
      </c>
      <c r="CW357" s="18">
        <f t="shared" si="45"/>
        <v>0</v>
      </c>
    </row>
    <row r="358" spans="1:101" ht="13.05" customHeight="1" x14ac:dyDescent="0.2">
      <c r="A358" s="46" t="s">
        <v>15</v>
      </c>
      <c r="B358" s="46" t="s">
        <v>413</v>
      </c>
      <c r="C358" s="89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43">
        <v>0</v>
      </c>
      <c r="K358" s="15">
        <v>0</v>
      </c>
      <c r="L358" s="2">
        <v>0</v>
      </c>
      <c r="M358" s="2">
        <v>0</v>
      </c>
      <c r="N358" s="2">
        <v>0</v>
      </c>
      <c r="V358" s="16"/>
      <c r="W358" s="18">
        <f t="shared" si="46"/>
        <v>0</v>
      </c>
      <c r="X358" s="15">
        <v>0</v>
      </c>
      <c r="Y358" s="2">
        <v>0</v>
      </c>
      <c r="Z358" s="2">
        <v>0</v>
      </c>
      <c r="AA358" s="2">
        <v>0</v>
      </c>
      <c r="AI358" s="16"/>
      <c r="AJ358" s="18">
        <f t="shared" si="47"/>
        <v>0</v>
      </c>
      <c r="AK358" s="15">
        <v>0</v>
      </c>
      <c r="AL358" s="2">
        <v>0</v>
      </c>
      <c r="AM358" s="2">
        <v>0</v>
      </c>
      <c r="AN358" s="2">
        <v>0</v>
      </c>
      <c r="AV358" s="16"/>
      <c r="AW358" s="18">
        <f t="shared" si="48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G358" s="2">
        <v>0</v>
      </c>
      <c r="BH358" s="2">
        <v>0</v>
      </c>
      <c r="BI358" s="16">
        <v>0</v>
      </c>
      <c r="BJ358" s="18">
        <f t="shared" si="42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T358" s="2">
        <v>0</v>
      </c>
      <c r="BU358" s="2">
        <v>0</v>
      </c>
      <c r="BV358" s="2">
        <v>0</v>
      </c>
      <c r="BW358" s="18">
        <f t="shared" si="43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18">
        <f t="shared" si="44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S358" s="2">
        <v>0</v>
      </c>
      <c r="CT358" s="2">
        <v>0</v>
      </c>
      <c r="CU358" s="2">
        <v>0</v>
      </c>
      <c r="CV358" s="16">
        <v>0</v>
      </c>
      <c r="CW358" s="18">
        <f t="shared" si="45"/>
        <v>0</v>
      </c>
    </row>
    <row r="359" spans="1:101" ht="13.05" customHeight="1" x14ac:dyDescent="0.2">
      <c r="A359" s="46" t="s">
        <v>15</v>
      </c>
      <c r="B359" s="46" t="s">
        <v>413</v>
      </c>
      <c r="C359" s="89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43">
        <v>0</v>
      </c>
      <c r="K359" s="15">
        <v>0</v>
      </c>
      <c r="L359" s="2">
        <v>0</v>
      </c>
      <c r="M359" s="2">
        <v>0</v>
      </c>
      <c r="N359" s="2">
        <v>0</v>
      </c>
      <c r="V359" s="16"/>
      <c r="W359" s="18">
        <f t="shared" si="46"/>
        <v>0</v>
      </c>
      <c r="X359" s="15">
        <v>0</v>
      </c>
      <c r="Y359" s="2">
        <v>0</v>
      </c>
      <c r="Z359" s="2">
        <v>0</v>
      </c>
      <c r="AA359" s="2">
        <v>0</v>
      </c>
      <c r="AI359" s="16"/>
      <c r="AJ359" s="18">
        <f t="shared" si="47"/>
        <v>0</v>
      </c>
      <c r="AK359" s="15">
        <v>0</v>
      </c>
      <c r="AL359" s="2">
        <v>0</v>
      </c>
      <c r="AM359" s="2">
        <v>0</v>
      </c>
      <c r="AN359" s="2">
        <v>0</v>
      </c>
      <c r="AV359" s="16"/>
      <c r="AW359" s="18">
        <f t="shared" si="48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H359" s="2">
        <v>0</v>
      </c>
      <c r="BI359" s="16">
        <v>0</v>
      </c>
      <c r="BJ359" s="18">
        <f t="shared" si="42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T359" s="2">
        <v>0</v>
      </c>
      <c r="BU359" s="2">
        <v>0</v>
      </c>
      <c r="BV359" s="2">
        <v>0</v>
      </c>
      <c r="BW359" s="18">
        <f t="shared" si="43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F359" s="2">
        <v>0</v>
      </c>
      <c r="CG359" s="2">
        <v>0</v>
      </c>
      <c r="CH359" s="2">
        <v>0</v>
      </c>
      <c r="CI359" s="2">
        <v>0</v>
      </c>
      <c r="CJ359" s="18">
        <f t="shared" si="44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S359" s="2">
        <v>0</v>
      </c>
      <c r="CT359" s="2">
        <v>0</v>
      </c>
      <c r="CU359" s="2">
        <v>0</v>
      </c>
      <c r="CV359" s="16">
        <v>0</v>
      </c>
      <c r="CW359" s="18">
        <f t="shared" si="45"/>
        <v>0</v>
      </c>
    </row>
    <row r="360" spans="1:101" ht="13.05" customHeight="1" x14ac:dyDescent="0.2">
      <c r="A360" s="46" t="s">
        <v>15</v>
      </c>
      <c r="B360" s="46" t="s">
        <v>413</v>
      </c>
      <c r="C360" s="89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43">
        <v>0</v>
      </c>
      <c r="K360" s="15">
        <v>0</v>
      </c>
      <c r="L360" s="2">
        <v>0</v>
      </c>
      <c r="M360" s="2">
        <v>0</v>
      </c>
      <c r="N360" s="2">
        <v>0</v>
      </c>
      <c r="V360" s="16"/>
      <c r="W360" s="18">
        <f t="shared" si="46"/>
        <v>0</v>
      </c>
      <c r="X360" s="15">
        <v>0</v>
      </c>
      <c r="Y360" s="2">
        <v>0</v>
      </c>
      <c r="Z360" s="2">
        <v>0</v>
      </c>
      <c r="AA360" s="2">
        <v>0</v>
      </c>
      <c r="AI360" s="16"/>
      <c r="AJ360" s="18">
        <f t="shared" si="47"/>
        <v>0</v>
      </c>
      <c r="AK360" s="15">
        <v>0</v>
      </c>
      <c r="AL360" s="2">
        <v>0</v>
      </c>
      <c r="AM360" s="2">
        <v>0</v>
      </c>
      <c r="AN360" s="2">
        <v>0</v>
      </c>
      <c r="AV360" s="16"/>
      <c r="AW360" s="18">
        <f t="shared" si="48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H360" s="2">
        <v>0</v>
      </c>
      <c r="BI360" s="16">
        <v>0</v>
      </c>
      <c r="BJ360" s="18">
        <f t="shared" si="42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T360" s="2">
        <v>0</v>
      </c>
      <c r="BU360" s="2">
        <v>0</v>
      </c>
      <c r="BV360" s="2">
        <v>0</v>
      </c>
      <c r="BW360" s="18">
        <f t="shared" si="43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F360" s="2">
        <v>0</v>
      </c>
      <c r="CG360" s="2">
        <v>0</v>
      </c>
      <c r="CH360" s="2">
        <v>0</v>
      </c>
      <c r="CI360" s="2">
        <v>0</v>
      </c>
      <c r="CJ360" s="18">
        <f t="shared" si="44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S360" s="2">
        <v>0</v>
      </c>
      <c r="CT360" s="2">
        <v>0</v>
      </c>
      <c r="CU360" s="2">
        <v>0</v>
      </c>
      <c r="CV360" s="16">
        <v>0</v>
      </c>
      <c r="CW360" s="18">
        <f t="shared" si="45"/>
        <v>0</v>
      </c>
    </row>
    <row r="361" spans="1:101" ht="13.05" customHeight="1" x14ac:dyDescent="0.2">
      <c r="A361" s="46" t="s">
        <v>15</v>
      </c>
      <c r="B361" s="46" t="s">
        <v>413</v>
      </c>
      <c r="C361" s="89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43">
        <v>0</v>
      </c>
      <c r="K361" s="15">
        <v>0</v>
      </c>
      <c r="L361" s="2">
        <v>0</v>
      </c>
      <c r="M361" s="2">
        <v>0</v>
      </c>
      <c r="N361" s="2">
        <v>0</v>
      </c>
      <c r="V361" s="16"/>
      <c r="W361" s="18">
        <f t="shared" si="46"/>
        <v>0</v>
      </c>
      <c r="X361" s="15">
        <v>0</v>
      </c>
      <c r="Y361" s="2">
        <v>0</v>
      </c>
      <c r="Z361" s="2">
        <v>0</v>
      </c>
      <c r="AA361" s="2">
        <v>0</v>
      </c>
      <c r="AI361" s="16"/>
      <c r="AJ361" s="18">
        <f t="shared" si="47"/>
        <v>0</v>
      </c>
      <c r="AK361" s="15">
        <v>0</v>
      </c>
      <c r="AL361" s="2">
        <v>0</v>
      </c>
      <c r="AM361" s="2">
        <v>0</v>
      </c>
      <c r="AN361" s="2">
        <v>0</v>
      </c>
      <c r="AV361" s="16"/>
      <c r="AW361" s="18">
        <f t="shared" si="48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2">
        <v>0</v>
      </c>
      <c r="BI361" s="16">
        <v>0</v>
      </c>
      <c r="BJ361" s="18">
        <f t="shared" si="42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T361" s="2">
        <v>0</v>
      </c>
      <c r="BU361" s="2">
        <v>0</v>
      </c>
      <c r="BV361" s="2">
        <v>0</v>
      </c>
      <c r="BW361" s="18">
        <f t="shared" si="43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F361" s="2">
        <v>0</v>
      </c>
      <c r="CG361" s="2">
        <v>0</v>
      </c>
      <c r="CH361" s="2">
        <v>0</v>
      </c>
      <c r="CI361" s="2">
        <v>0</v>
      </c>
      <c r="CJ361" s="18">
        <f t="shared" si="44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S361" s="2">
        <v>0</v>
      </c>
      <c r="CT361" s="2">
        <v>0</v>
      </c>
      <c r="CU361" s="2">
        <v>0</v>
      </c>
      <c r="CV361" s="16">
        <v>0</v>
      </c>
      <c r="CW361" s="18">
        <f t="shared" si="45"/>
        <v>0</v>
      </c>
    </row>
    <row r="362" spans="1:101" ht="13.05" customHeight="1" x14ac:dyDescent="0.2">
      <c r="A362" s="46" t="s">
        <v>15</v>
      </c>
      <c r="B362" s="46" t="s">
        <v>413</v>
      </c>
      <c r="C362" s="89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43">
        <v>0</v>
      </c>
      <c r="K362" s="15">
        <v>0</v>
      </c>
      <c r="L362" s="2">
        <v>0</v>
      </c>
      <c r="M362" s="2">
        <v>0</v>
      </c>
      <c r="N362" s="2">
        <v>0</v>
      </c>
      <c r="V362" s="16"/>
      <c r="W362" s="18">
        <f t="shared" si="46"/>
        <v>0</v>
      </c>
      <c r="X362" s="15">
        <v>0</v>
      </c>
      <c r="Y362" s="2">
        <v>0</v>
      </c>
      <c r="Z362" s="2">
        <v>0</v>
      </c>
      <c r="AA362" s="2">
        <v>0</v>
      </c>
      <c r="AI362" s="16"/>
      <c r="AJ362" s="18">
        <f t="shared" si="47"/>
        <v>0</v>
      </c>
      <c r="AK362" s="15">
        <v>0</v>
      </c>
      <c r="AL362" s="2">
        <v>0</v>
      </c>
      <c r="AM362" s="2">
        <v>0</v>
      </c>
      <c r="AN362" s="2">
        <v>0</v>
      </c>
      <c r="AV362" s="16"/>
      <c r="AW362" s="18">
        <f t="shared" si="48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H362" s="2">
        <v>0</v>
      </c>
      <c r="BI362" s="16">
        <v>0</v>
      </c>
      <c r="BJ362" s="18">
        <f t="shared" si="42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U362" s="2">
        <v>0</v>
      </c>
      <c r="BV362" s="2">
        <v>0</v>
      </c>
      <c r="BW362" s="18">
        <f t="shared" si="43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18">
        <f t="shared" si="44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S362" s="2">
        <v>0</v>
      </c>
      <c r="CT362" s="2">
        <v>0</v>
      </c>
      <c r="CU362" s="2">
        <v>0</v>
      </c>
      <c r="CV362" s="16">
        <v>0</v>
      </c>
      <c r="CW362" s="18">
        <f t="shared" si="45"/>
        <v>0</v>
      </c>
    </row>
    <row r="363" spans="1:101" ht="13.05" customHeight="1" x14ac:dyDescent="0.2">
      <c r="A363" s="46" t="s">
        <v>15</v>
      </c>
      <c r="B363" s="46" t="s">
        <v>413</v>
      </c>
      <c r="C363" s="89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43">
        <v>0</v>
      </c>
      <c r="K363" s="15">
        <v>0</v>
      </c>
      <c r="L363" s="2">
        <v>0</v>
      </c>
      <c r="M363" s="2">
        <v>0</v>
      </c>
      <c r="N363" s="2">
        <v>0</v>
      </c>
      <c r="V363" s="16"/>
      <c r="W363" s="18">
        <f t="shared" si="46"/>
        <v>0</v>
      </c>
      <c r="X363" s="15">
        <v>0</v>
      </c>
      <c r="Y363" s="2">
        <v>0</v>
      </c>
      <c r="Z363" s="2">
        <v>0</v>
      </c>
      <c r="AA363" s="2">
        <v>0</v>
      </c>
      <c r="AI363" s="16"/>
      <c r="AJ363" s="18">
        <f t="shared" si="47"/>
        <v>0</v>
      </c>
      <c r="AK363" s="15">
        <v>0</v>
      </c>
      <c r="AL363" s="2">
        <v>0</v>
      </c>
      <c r="AM363" s="2">
        <v>0</v>
      </c>
      <c r="AN363" s="2">
        <v>0</v>
      </c>
      <c r="AV363" s="16"/>
      <c r="AW363" s="18">
        <f t="shared" si="48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H363" s="2">
        <v>0</v>
      </c>
      <c r="BI363" s="16">
        <v>0</v>
      </c>
      <c r="BJ363" s="18">
        <f t="shared" si="42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  <c r="BU363" s="2">
        <v>0</v>
      </c>
      <c r="BV363" s="2">
        <v>0</v>
      </c>
      <c r="BW363" s="18">
        <f t="shared" si="43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F363" s="2">
        <v>0</v>
      </c>
      <c r="CG363" s="2">
        <v>0</v>
      </c>
      <c r="CH363" s="2">
        <v>0</v>
      </c>
      <c r="CI363" s="2">
        <v>0</v>
      </c>
      <c r="CJ363" s="18">
        <f t="shared" si="44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S363" s="2">
        <v>0</v>
      </c>
      <c r="CT363" s="2">
        <v>0</v>
      </c>
      <c r="CU363" s="2">
        <v>0</v>
      </c>
      <c r="CV363" s="16">
        <v>0</v>
      </c>
      <c r="CW363" s="18">
        <f t="shared" si="45"/>
        <v>0</v>
      </c>
    </row>
    <row r="364" spans="1:101" ht="13.05" customHeight="1" x14ac:dyDescent="0.2">
      <c r="A364" s="46" t="s">
        <v>15</v>
      </c>
      <c r="B364" s="46" t="s">
        <v>389</v>
      </c>
      <c r="C364" s="89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43">
        <v>0</v>
      </c>
      <c r="K364" s="15">
        <v>0</v>
      </c>
      <c r="L364" s="2">
        <v>0</v>
      </c>
      <c r="M364" s="2">
        <v>0</v>
      </c>
      <c r="N364" s="2">
        <v>0</v>
      </c>
      <c r="V364" s="16"/>
      <c r="W364" s="18">
        <f t="shared" si="46"/>
        <v>0</v>
      </c>
      <c r="X364" s="15">
        <v>0</v>
      </c>
      <c r="Y364" s="2">
        <v>0</v>
      </c>
      <c r="Z364" s="2">
        <v>0</v>
      </c>
      <c r="AA364" s="2">
        <v>0</v>
      </c>
      <c r="AI364" s="16"/>
      <c r="AJ364" s="18">
        <f t="shared" si="47"/>
        <v>0</v>
      </c>
      <c r="AK364" s="15">
        <v>0</v>
      </c>
      <c r="AL364" s="2">
        <v>0</v>
      </c>
      <c r="AM364" s="2">
        <v>0</v>
      </c>
      <c r="AN364" s="2">
        <v>0</v>
      </c>
      <c r="AV364" s="16"/>
      <c r="AW364" s="18">
        <f t="shared" si="48"/>
        <v>0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G364" s="2">
        <v>0</v>
      </c>
      <c r="BH364" s="2">
        <v>0</v>
      </c>
      <c r="BI364" s="16">
        <v>0</v>
      </c>
      <c r="BJ364" s="18">
        <f t="shared" si="42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T364" s="2">
        <v>0</v>
      </c>
      <c r="BU364" s="2">
        <v>0</v>
      </c>
      <c r="BV364" s="2">
        <v>0</v>
      </c>
      <c r="BW364" s="18">
        <f t="shared" si="43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F364" s="2">
        <v>0</v>
      </c>
      <c r="CG364" s="2">
        <v>0</v>
      </c>
      <c r="CH364" s="2">
        <v>0</v>
      </c>
      <c r="CI364" s="2">
        <v>0</v>
      </c>
      <c r="CJ364" s="18">
        <f t="shared" si="44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U364" s="2">
        <v>0</v>
      </c>
      <c r="CV364" s="16">
        <v>0</v>
      </c>
      <c r="CW364" s="18">
        <f t="shared" si="45"/>
        <v>0</v>
      </c>
    </row>
    <row r="365" spans="1:101" ht="13.05" customHeight="1" x14ac:dyDescent="0.2">
      <c r="A365" s="46" t="s">
        <v>15</v>
      </c>
      <c r="B365" s="46" t="s">
        <v>389</v>
      </c>
      <c r="C365" s="89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43">
        <v>0</v>
      </c>
      <c r="K365" s="15">
        <v>0</v>
      </c>
      <c r="L365" s="2">
        <v>0</v>
      </c>
      <c r="M365" s="2">
        <v>0</v>
      </c>
      <c r="N365" s="2">
        <v>0</v>
      </c>
      <c r="V365" s="16"/>
      <c r="W365" s="18">
        <f t="shared" si="46"/>
        <v>0</v>
      </c>
      <c r="X365" s="15">
        <v>0</v>
      </c>
      <c r="Y365" s="2">
        <v>0</v>
      </c>
      <c r="Z365" s="2">
        <v>0</v>
      </c>
      <c r="AA365" s="2">
        <v>0</v>
      </c>
      <c r="AI365" s="16"/>
      <c r="AJ365" s="18">
        <f t="shared" si="47"/>
        <v>0</v>
      </c>
      <c r="AK365" s="15">
        <v>0</v>
      </c>
      <c r="AL365" s="2">
        <v>0</v>
      </c>
      <c r="AM365" s="2">
        <v>0</v>
      </c>
      <c r="AN365" s="2">
        <v>0</v>
      </c>
      <c r="AV365" s="16"/>
      <c r="AW365" s="18">
        <f t="shared" si="48"/>
        <v>0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F365" s="2">
        <v>0</v>
      </c>
      <c r="BG365" s="2">
        <v>0</v>
      </c>
      <c r="BH365" s="2">
        <v>0</v>
      </c>
      <c r="BI365" s="16">
        <v>0</v>
      </c>
      <c r="BJ365" s="18">
        <f t="shared" si="42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U365" s="2">
        <v>0</v>
      </c>
      <c r="BV365" s="2">
        <v>0</v>
      </c>
      <c r="BW365" s="18">
        <f t="shared" si="43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0</v>
      </c>
      <c r="CH365" s="2">
        <v>0</v>
      </c>
      <c r="CI365" s="2">
        <v>0</v>
      </c>
      <c r="CJ365" s="18">
        <f t="shared" si="44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U365" s="2">
        <v>0</v>
      </c>
      <c r="CV365" s="16">
        <v>0</v>
      </c>
      <c r="CW365" s="18">
        <f t="shared" si="45"/>
        <v>0</v>
      </c>
    </row>
    <row r="366" spans="1:101" ht="13.05" customHeight="1" x14ac:dyDescent="0.2">
      <c r="A366" s="46" t="s">
        <v>15</v>
      </c>
      <c r="B366" s="46" t="s">
        <v>389</v>
      </c>
      <c r="C366" s="89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43">
        <v>0</v>
      </c>
      <c r="K366" s="15">
        <v>79</v>
      </c>
      <c r="L366" s="2">
        <v>105</v>
      </c>
      <c r="M366" s="2">
        <v>60</v>
      </c>
      <c r="N366" s="2">
        <v>2</v>
      </c>
      <c r="V366" s="16"/>
      <c r="W366" s="18">
        <f t="shared" si="46"/>
        <v>246</v>
      </c>
      <c r="X366" s="15">
        <v>0</v>
      </c>
      <c r="Y366" s="2">
        <v>0</v>
      </c>
      <c r="Z366" s="2">
        <v>0</v>
      </c>
      <c r="AA366" s="2">
        <v>0</v>
      </c>
      <c r="AI366" s="16"/>
      <c r="AJ366" s="18">
        <f t="shared" si="47"/>
        <v>0</v>
      </c>
      <c r="AK366" s="15">
        <v>58</v>
      </c>
      <c r="AL366" s="2">
        <v>85</v>
      </c>
      <c r="AM366" s="2">
        <v>45</v>
      </c>
      <c r="AN366" s="2">
        <v>2</v>
      </c>
      <c r="AV366" s="16"/>
      <c r="AW366" s="18">
        <f t="shared" si="48"/>
        <v>190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16">
        <v>0</v>
      </c>
      <c r="BJ366" s="18">
        <f t="shared" si="42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U366" s="2">
        <v>0</v>
      </c>
      <c r="BV366" s="2">
        <v>0</v>
      </c>
      <c r="BW366" s="18">
        <f t="shared" si="43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G366" s="2">
        <v>0</v>
      </c>
      <c r="CH366" s="2">
        <v>0</v>
      </c>
      <c r="CI366" s="2">
        <v>0</v>
      </c>
      <c r="CJ366" s="18">
        <f t="shared" si="44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T366" s="2">
        <v>0</v>
      </c>
      <c r="CU366" s="2">
        <v>0</v>
      </c>
      <c r="CV366" s="16">
        <v>0</v>
      </c>
      <c r="CW366" s="18">
        <f t="shared" si="45"/>
        <v>0</v>
      </c>
    </row>
    <row r="367" spans="1:101" ht="13.05" customHeight="1" x14ac:dyDescent="0.2">
      <c r="A367" s="46" t="s">
        <v>15</v>
      </c>
      <c r="B367" s="46" t="s">
        <v>389</v>
      </c>
      <c r="C367" s="89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43">
        <v>0</v>
      </c>
      <c r="K367" s="15">
        <v>18</v>
      </c>
      <c r="L367" s="2">
        <v>1</v>
      </c>
      <c r="M367" s="2">
        <v>4</v>
      </c>
      <c r="N367" s="2">
        <v>0</v>
      </c>
      <c r="V367" s="16"/>
      <c r="W367" s="18">
        <f t="shared" si="46"/>
        <v>23</v>
      </c>
      <c r="X367" s="15">
        <v>0</v>
      </c>
      <c r="Y367" s="2">
        <v>0</v>
      </c>
      <c r="Z367" s="2">
        <v>0</v>
      </c>
      <c r="AA367" s="2">
        <v>0</v>
      </c>
      <c r="AI367" s="16"/>
      <c r="AJ367" s="18">
        <f t="shared" si="47"/>
        <v>0</v>
      </c>
      <c r="AK367" s="15">
        <v>9</v>
      </c>
      <c r="AL367" s="2">
        <v>1</v>
      </c>
      <c r="AM367" s="2">
        <v>4</v>
      </c>
      <c r="AN367" s="2">
        <v>0</v>
      </c>
      <c r="AV367" s="16"/>
      <c r="AW367" s="18">
        <f t="shared" si="48"/>
        <v>14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0</v>
      </c>
      <c r="BI367" s="16">
        <v>0</v>
      </c>
      <c r="BJ367" s="18">
        <f t="shared" si="42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U367" s="2">
        <v>0</v>
      </c>
      <c r="BV367" s="2">
        <v>0</v>
      </c>
      <c r="BW367" s="18">
        <f t="shared" si="43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G367" s="2">
        <v>0</v>
      </c>
      <c r="CH367" s="2">
        <v>0</v>
      </c>
      <c r="CI367" s="2">
        <v>0</v>
      </c>
      <c r="CJ367" s="18">
        <f t="shared" si="44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T367" s="2">
        <v>0</v>
      </c>
      <c r="CU367" s="2">
        <v>0</v>
      </c>
      <c r="CV367" s="16">
        <v>0</v>
      </c>
      <c r="CW367" s="18">
        <f t="shared" si="45"/>
        <v>0</v>
      </c>
    </row>
    <row r="368" spans="1:101" ht="13.05" customHeight="1" x14ac:dyDescent="0.2">
      <c r="A368" s="46" t="s">
        <v>15</v>
      </c>
      <c r="B368" s="46" t="s">
        <v>389</v>
      </c>
      <c r="C368" s="89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43">
        <v>0</v>
      </c>
      <c r="K368" s="15">
        <v>0</v>
      </c>
      <c r="L368" s="2">
        <v>0</v>
      </c>
      <c r="M368" s="2">
        <v>1</v>
      </c>
      <c r="N368" s="2">
        <v>0</v>
      </c>
      <c r="V368" s="16"/>
      <c r="W368" s="18">
        <f t="shared" si="46"/>
        <v>1</v>
      </c>
      <c r="X368" s="15">
        <v>0</v>
      </c>
      <c r="Y368" s="2">
        <v>0</v>
      </c>
      <c r="Z368" s="2">
        <v>0</v>
      </c>
      <c r="AA368" s="2">
        <v>0</v>
      </c>
      <c r="AI368" s="16"/>
      <c r="AJ368" s="18">
        <f t="shared" si="47"/>
        <v>0</v>
      </c>
      <c r="AK368" s="15">
        <v>0</v>
      </c>
      <c r="AL368" s="2">
        <v>0</v>
      </c>
      <c r="AM368" s="2">
        <v>1</v>
      </c>
      <c r="AN368" s="2">
        <v>0</v>
      </c>
      <c r="AV368" s="16"/>
      <c r="AW368" s="18">
        <f t="shared" si="48"/>
        <v>1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2">
        <v>0</v>
      </c>
      <c r="BI368" s="16">
        <v>0</v>
      </c>
      <c r="BJ368" s="18">
        <f t="shared" si="42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U368" s="2">
        <v>0</v>
      </c>
      <c r="BV368" s="2">
        <v>0</v>
      </c>
      <c r="BW368" s="18">
        <f t="shared" si="43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G368" s="2">
        <v>0</v>
      </c>
      <c r="CH368" s="2">
        <v>0</v>
      </c>
      <c r="CI368" s="2">
        <v>0</v>
      </c>
      <c r="CJ368" s="18">
        <f t="shared" si="44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T368" s="2">
        <v>0</v>
      </c>
      <c r="CU368" s="2">
        <v>0</v>
      </c>
      <c r="CV368" s="16">
        <v>0</v>
      </c>
      <c r="CW368" s="18">
        <f t="shared" si="45"/>
        <v>0</v>
      </c>
    </row>
    <row r="369" spans="1:101" ht="13.05" customHeight="1" x14ac:dyDescent="0.2">
      <c r="A369" s="46" t="s">
        <v>15</v>
      </c>
      <c r="B369" s="46" t="s">
        <v>389</v>
      </c>
      <c r="C369" s="89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43">
        <v>0</v>
      </c>
      <c r="K369" s="15">
        <v>16</v>
      </c>
      <c r="L369" s="2">
        <v>5</v>
      </c>
      <c r="M369" s="2">
        <v>18</v>
      </c>
      <c r="N369" s="2">
        <v>0</v>
      </c>
      <c r="V369" s="16"/>
      <c r="W369" s="18">
        <f t="shared" si="46"/>
        <v>39</v>
      </c>
      <c r="X369" s="15">
        <v>0</v>
      </c>
      <c r="Y369" s="2">
        <v>0</v>
      </c>
      <c r="Z369" s="2">
        <v>0</v>
      </c>
      <c r="AA369" s="2">
        <v>0</v>
      </c>
      <c r="AI369" s="16"/>
      <c r="AJ369" s="18">
        <f t="shared" si="47"/>
        <v>0</v>
      </c>
      <c r="AK369" s="15">
        <v>10</v>
      </c>
      <c r="AL369" s="2">
        <v>4</v>
      </c>
      <c r="AM369" s="2">
        <v>16</v>
      </c>
      <c r="AN369" s="2">
        <v>0</v>
      </c>
      <c r="AV369" s="16"/>
      <c r="AW369" s="18">
        <f t="shared" si="48"/>
        <v>30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2">
        <v>0</v>
      </c>
      <c r="BI369" s="16">
        <v>0</v>
      </c>
      <c r="BJ369" s="18">
        <f t="shared" si="42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U369" s="2">
        <v>0</v>
      </c>
      <c r="BV369" s="2">
        <v>0</v>
      </c>
      <c r="BW369" s="18">
        <f t="shared" si="43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G369" s="2">
        <v>0</v>
      </c>
      <c r="CH369" s="2">
        <v>0</v>
      </c>
      <c r="CI369" s="2">
        <v>0</v>
      </c>
      <c r="CJ369" s="18">
        <f t="shared" si="44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T369" s="2">
        <v>0</v>
      </c>
      <c r="CU369" s="2">
        <v>0</v>
      </c>
      <c r="CV369" s="16">
        <v>0</v>
      </c>
      <c r="CW369" s="18">
        <f t="shared" si="45"/>
        <v>0</v>
      </c>
    </row>
    <row r="370" spans="1:101" ht="13.05" customHeight="1" x14ac:dyDescent="0.2">
      <c r="A370" s="46" t="s">
        <v>15</v>
      </c>
      <c r="B370" s="46" t="s">
        <v>389</v>
      </c>
      <c r="C370" s="89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43">
        <v>0</v>
      </c>
      <c r="K370" s="15">
        <v>0</v>
      </c>
      <c r="L370" s="2">
        <v>0</v>
      </c>
      <c r="M370" s="2">
        <v>0</v>
      </c>
      <c r="N370" s="2">
        <v>0</v>
      </c>
      <c r="V370" s="16"/>
      <c r="W370" s="18">
        <f t="shared" si="46"/>
        <v>0</v>
      </c>
      <c r="X370" s="15">
        <v>0</v>
      </c>
      <c r="Y370" s="2">
        <v>0</v>
      </c>
      <c r="Z370" s="2">
        <v>0</v>
      </c>
      <c r="AA370" s="2">
        <v>0</v>
      </c>
      <c r="AI370" s="16"/>
      <c r="AJ370" s="18">
        <f t="shared" si="47"/>
        <v>0</v>
      </c>
      <c r="AK370" s="15">
        <v>0</v>
      </c>
      <c r="AL370" s="2">
        <v>0</v>
      </c>
      <c r="AM370" s="2">
        <v>0</v>
      </c>
      <c r="AN370" s="2">
        <v>0</v>
      </c>
      <c r="AV370" s="16"/>
      <c r="AW370" s="18">
        <f t="shared" si="48"/>
        <v>0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2">
        <v>0</v>
      </c>
      <c r="BI370" s="16">
        <v>0</v>
      </c>
      <c r="BJ370" s="18">
        <f t="shared" si="42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U370" s="2">
        <v>0</v>
      </c>
      <c r="BV370" s="2">
        <v>0</v>
      </c>
      <c r="BW370" s="18">
        <f t="shared" si="43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G370" s="2">
        <v>0</v>
      </c>
      <c r="CH370" s="2">
        <v>0</v>
      </c>
      <c r="CI370" s="2">
        <v>0</v>
      </c>
      <c r="CJ370" s="18">
        <f t="shared" si="44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T370" s="2">
        <v>0</v>
      </c>
      <c r="CU370" s="2">
        <v>0</v>
      </c>
      <c r="CV370" s="16">
        <v>0</v>
      </c>
      <c r="CW370" s="18">
        <f t="shared" si="45"/>
        <v>0</v>
      </c>
    </row>
    <row r="371" spans="1:101" ht="13.05" customHeight="1" x14ac:dyDescent="0.2">
      <c r="A371" s="46" t="s">
        <v>15</v>
      </c>
      <c r="B371" s="46" t="s">
        <v>389</v>
      </c>
      <c r="C371" s="89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43">
        <v>0</v>
      </c>
      <c r="K371" s="15">
        <v>5</v>
      </c>
      <c r="L371" s="2">
        <v>11</v>
      </c>
      <c r="M371" s="2">
        <v>11</v>
      </c>
      <c r="N371" s="2">
        <v>0</v>
      </c>
      <c r="V371" s="16"/>
      <c r="W371" s="18">
        <f t="shared" si="46"/>
        <v>27</v>
      </c>
      <c r="X371" s="15">
        <v>0</v>
      </c>
      <c r="Y371" s="2">
        <v>0</v>
      </c>
      <c r="Z371" s="2">
        <v>0</v>
      </c>
      <c r="AA371" s="2">
        <v>0</v>
      </c>
      <c r="AI371" s="16"/>
      <c r="AJ371" s="18">
        <f t="shared" si="47"/>
        <v>0</v>
      </c>
      <c r="AK371" s="15">
        <v>0</v>
      </c>
      <c r="AL371" s="2">
        <v>0</v>
      </c>
      <c r="AM371" s="2">
        <v>2</v>
      </c>
      <c r="AN371" s="2">
        <v>0</v>
      </c>
      <c r="AV371" s="16"/>
      <c r="AW371" s="18">
        <f t="shared" si="48"/>
        <v>2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2">
        <v>0</v>
      </c>
      <c r="BI371" s="16">
        <v>0</v>
      </c>
      <c r="BJ371" s="18">
        <f t="shared" si="42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U371" s="2">
        <v>0</v>
      </c>
      <c r="BV371" s="2">
        <v>0</v>
      </c>
      <c r="BW371" s="18">
        <f t="shared" si="43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G371" s="2">
        <v>0</v>
      </c>
      <c r="CH371" s="2">
        <v>0</v>
      </c>
      <c r="CI371" s="2">
        <v>0</v>
      </c>
      <c r="CJ371" s="18">
        <f t="shared" si="44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T371" s="2">
        <v>0</v>
      </c>
      <c r="CU371" s="2">
        <v>0</v>
      </c>
      <c r="CV371" s="16">
        <v>0</v>
      </c>
      <c r="CW371" s="18">
        <f t="shared" si="45"/>
        <v>0</v>
      </c>
    </row>
    <row r="372" spans="1:101" ht="13.05" customHeight="1" x14ac:dyDescent="0.2">
      <c r="A372" s="46" t="s">
        <v>15</v>
      </c>
      <c r="B372" s="46" t="s">
        <v>389</v>
      </c>
      <c r="C372" s="89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43">
        <v>0</v>
      </c>
      <c r="K372" s="15">
        <v>0</v>
      </c>
      <c r="L372" s="2">
        <v>0</v>
      </c>
      <c r="M372" s="2">
        <v>0</v>
      </c>
      <c r="N372" s="2">
        <v>0</v>
      </c>
      <c r="V372" s="16"/>
      <c r="W372" s="18">
        <f t="shared" si="46"/>
        <v>0</v>
      </c>
      <c r="X372" s="15">
        <v>0</v>
      </c>
      <c r="Y372" s="2">
        <v>0</v>
      </c>
      <c r="Z372" s="2">
        <v>0</v>
      </c>
      <c r="AA372" s="2">
        <v>0</v>
      </c>
      <c r="AI372" s="16"/>
      <c r="AJ372" s="18">
        <f t="shared" si="47"/>
        <v>0</v>
      </c>
      <c r="AK372" s="15">
        <v>0</v>
      </c>
      <c r="AL372" s="2">
        <v>0</v>
      </c>
      <c r="AM372" s="2">
        <v>0</v>
      </c>
      <c r="AN372" s="2">
        <v>0</v>
      </c>
      <c r="AV372" s="16"/>
      <c r="AW372" s="18">
        <f t="shared" si="48"/>
        <v>0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2">
        <v>0</v>
      </c>
      <c r="BI372" s="16">
        <v>0</v>
      </c>
      <c r="BJ372" s="18">
        <f t="shared" si="42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U372" s="2">
        <v>0</v>
      </c>
      <c r="BV372" s="2">
        <v>0</v>
      </c>
      <c r="BW372" s="18">
        <f t="shared" si="43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G372" s="2">
        <v>0</v>
      </c>
      <c r="CH372" s="2">
        <v>0</v>
      </c>
      <c r="CI372" s="2">
        <v>0</v>
      </c>
      <c r="CJ372" s="18">
        <f t="shared" si="44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T372" s="2">
        <v>0</v>
      </c>
      <c r="CU372" s="2">
        <v>0</v>
      </c>
      <c r="CV372" s="16">
        <v>0</v>
      </c>
      <c r="CW372" s="18">
        <f t="shared" si="45"/>
        <v>0</v>
      </c>
    </row>
    <row r="373" spans="1:101" ht="13.05" customHeight="1" x14ac:dyDescent="0.2">
      <c r="A373" s="46" t="s">
        <v>15</v>
      </c>
      <c r="B373" s="46" t="s">
        <v>389</v>
      </c>
      <c r="C373" s="89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43">
        <v>0</v>
      </c>
      <c r="K373" s="15">
        <v>0</v>
      </c>
      <c r="L373" s="2">
        <v>19</v>
      </c>
      <c r="M373" s="2">
        <v>0</v>
      </c>
      <c r="N373" s="2">
        <v>0</v>
      </c>
      <c r="V373" s="16"/>
      <c r="W373" s="18">
        <f t="shared" si="46"/>
        <v>19</v>
      </c>
      <c r="X373" s="15">
        <v>0</v>
      </c>
      <c r="Y373" s="2">
        <v>0</v>
      </c>
      <c r="Z373" s="2">
        <v>0</v>
      </c>
      <c r="AA373" s="2">
        <v>0</v>
      </c>
      <c r="AI373" s="16"/>
      <c r="AJ373" s="18">
        <f t="shared" si="47"/>
        <v>0</v>
      </c>
      <c r="AK373" s="15">
        <v>0</v>
      </c>
      <c r="AL373" s="2">
        <v>10</v>
      </c>
      <c r="AM373" s="2">
        <v>0</v>
      </c>
      <c r="AN373" s="2">
        <v>0</v>
      </c>
      <c r="AV373" s="16"/>
      <c r="AW373" s="18">
        <f t="shared" si="48"/>
        <v>10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16">
        <v>0</v>
      </c>
      <c r="BJ373" s="18">
        <f t="shared" si="42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18">
        <f t="shared" si="43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F373" s="2">
        <v>0</v>
      </c>
      <c r="CG373" s="2">
        <v>0</v>
      </c>
      <c r="CH373" s="2">
        <v>0</v>
      </c>
      <c r="CI373" s="2">
        <v>0</v>
      </c>
      <c r="CJ373" s="18">
        <f t="shared" si="44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S373" s="2">
        <v>0</v>
      </c>
      <c r="CT373" s="2">
        <v>0</v>
      </c>
      <c r="CU373" s="2">
        <v>0</v>
      </c>
      <c r="CV373" s="16">
        <v>0</v>
      </c>
      <c r="CW373" s="18">
        <f t="shared" si="45"/>
        <v>0</v>
      </c>
    </row>
    <row r="374" spans="1:101" ht="13.05" customHeight="1" x14ac:dyDescent="0.2">
      <c r="A374" s="46" t="s">
        <v>15</v>
      </c>
      <c r="B374" s="46" t="s">
        <v>389</v>
      </c>
      <c r="C374" s="89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43">
        <v>0</v>
      </c>
      <c r="K374" s="15">
        <v>0</v>
      </c>
      <c r="L374" s="2">
        <v>0</v>
      </c>
      <c r="M374" s="2">
        <v>0</v>
      </c>
      <c r="N374" s="2">
        <v>0</v>
      </c>
      <c r="V374" s="16"/>
      <c r="W374" s="18">
        <f t="shared" si="46"/>
        <v>0</v>
      </c>
      <c r="X374" s="15">
        <v>0</v>
      </c>
      <c r="Y374" s="2">
        <v>0</v>
      </c>
      <c r="Z374" s="2">
        <v>0</v>
      </c>
      <c r="AA374" s="2">
        <v>0</v>
      </c>
      <c r="AI374" s="16"/>
      <c r="AJ374" s="18">
        <f t="shared" si="47"/>
        <v>0</v>
      </c>
      <c r="AK374" s="15">
        <v>0</v>
      </c>
      <c r="AL374" s="2">
        <v>0</v>
      </c>
      <c r="AM374" s="2">
        <v>0</v>
      </c>
      <c r="AN374" s="2">
        <v>0</v>
      </c>
      <c r="AV374" s="16"/>
      <c r="AW374" s="18">
        <f t="shared" si="48"/>
        <v>0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H374" s="2">
        <v>0</v>
      </c>
      <c r="BI374" s="16">
        <v>0</v>
      </c>
      <c r="BJ374" s="18">
        <f t="shared" si="42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U374" s="2">
        <v>0</v>
      </c>
      <c r="BV374" s="2">
        <v>0</v>
      </c>
      <c r="BW374" s="18">
        <f t="shared" si="43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F374" s="2">
        <v>0</v>
      </c>
      <c r="CG374" s="2">
        <v>0</v>
      </c>
      <c r="CH374" s="2">
        <v>0</v>
      </c>
      <c r="CI374" s="2">
        <v>0</v>
      </c>
      <c r="CJ374" s="18">
        <f t="shared" si="44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S374" s="2">
        <v>0</v>
      </c>
      <c r="CT374" s="2">
        <v>0</v>
      </c>
      <c r="CU374" s="2">
        <v>0</v>
      </c>
      <c r="CV374" s="16">
        <v>0</v>
      </c>
      <c r="CW374" s="18">
        <f t="shared" si="45"/>
        <v>0</v>
      </c>
    </row>
    <row r="375" spans="1:101" ht="13.05" customHeight="1" x14ac:dyDescent="0.2">
      <c r="A375" s="46" t="s">
        <v>15</v>
      </c>
      <c r="B375" s="46" t="s">
        <v>389</v>
      </c>
      <c r="C375" s="89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43">
        <v>0</v>
      </c>
      <c r="K375" s="15">
        <v>1</v>
      </c>
      <c r="L375" s="2">
        <v>0</v>
      </c>
      <c r="M375" s="2">
        <v>0</v>
      </c>
      <c r="N375" s="2">
        <v>0</v>
      </c>
      <c r="V375" s="16"/>
      <c r="W375" s="18">
        <f t="shared" si="46"/>
        <v>1</v>
      </c>
      <c r="X375" s="15">
        <v>0</v>
      </c>
      <c r="Y375" s="2">
        <v>0</v>
      </c>
      <c r="Z375" s="2">
        <v>0</v>
      </c>
      <c r="AA375" s="2">
        <v>0</v>
      </c>
      <c r="AI375" s="16"/>
      <c r="AJ375" s="18">
        <f t="shared" si="47"/>
        <v>0</v>
      </c>
      <c r="AK375" s="15">
        <v>1</v>
      </c>
      <c r="AL375" s="2">
        <v>0</v>
      </c>
      <c r="AM375" s="2">
        <v>0</v>
      </c>
      <c r="AN375" s="2">
        <v>0</v>
      </c>
      <c r="AV375" s="16"/>
      <c r="AW375" s="18">
        <f t="shared" si="48"/>
        <v>1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G375" s="2">
        <v>0</v>
      </c>
      <c r="BH375" s="2">
        <v>0</v>
      </c>
      <c r="BI375" s="16">
        <v>0</v>
      </c>
      <c r="BJ375" s="18">
        <f t="shared" si="42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0</v>
      </c>
      <c r="BU375" s="2">
        <v>0</v>
      </c>
      <c r="BV375" s="2">
        <v>0</v>
      </c>
      <c r="BW375" s="18">
        <f t="shared" si="43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F375" s="2">
        <v>0</v>
      </c>
      <c r="CG375" s="2">
        <v>0</v>
      </c>
      <c r="CH375" s="2">
        <v>0</v>
      </c>
      <c r="CI375" s="2">
        <v>0</v>
      </c>
      <c r="CJ375" s="18">
        <f t="shared" si="44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S375" s="2">
        <v>0</v>
      </c>
      <c r="CT375" s="2">
        <v>0</v>
      </c>
      <c r="CU375" s="2">
        <v>0</v>
      </c>
      <c r="CV375" s="16">
        <v>0</v>
      </c>
      <c r="CW375" s="18">
        <f t="shared" si="45"/>
        <v>0</v>
      </c>
    </row>
    <row r="376" spans="1:101" ht="13.05" customHeight="1" x14ac:dyDescent="0.2">
      <c r="A376" s="46" t="s">
        <v>15</v>
      </c>
      <c r="B376" s="46" t="s">
        <v>389</v>
      </c>
      <c r="C376" s="89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43">
        <v>0</v>
      </c>
      <c r="K376" s="15">
        <v>19</v>
      </c>
      <c r="L376" s="2">
        <v>30</v>
      </c>
      <c r="M376" s="2">
        <v>0</v>
      </c>
      <c r="N376" s="2">
        <v>0</v>
      </c>
      <c r="V376" s="16"/>
      <c r="W376" s="18">
        <f t="shared" si="46"/>
        <v>49</v>
      </c>
      <c r="X376" s="15">
        <v>0</v>
      </c>
      <c r="Y376" s="2">
        <v>0</v>
      </c>
      <c r="Z376" s="2">
        <v>0</v>
      </c>
      <c r="AA376" s="2">
        <v>0</v>
      </c>
      <c r="AI376" s="16"/>
      <c r="AJ376" s="18">
        <f t="shared" si="47"/>
        <v>0</v>
      </c>
      <c r="AK376" s="15">
        <v>12</v>
      </c>
      <c r="AL376" s="2">
        <v>27</v>
      </c>
      <c r="AM376" s="2">
        <v>0</v>
      </c>
      <c r="AN376" s="2">
        <v>0</v>
      </c>
      <c r="AV376" s="16"/>
      <c r="AW376" s="18">
        <f t="shared" si="48"/>
        <v>39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16">
        <v>0</v>
      </c>
      <c r="BJ376" s="18">
        <f t="shared" si="42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T376" s="2">
        <v>0</v>
      </c>
      <c r="BU376" s="2">
        <v>0</v>
      </c>
      <c r="BV376" s="2">
        <v>0</v>
      </c>
      <c r="BW376" s="18">
        <f t="shared" si="43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G376" s="2">
        <v>0</v>
      </c>
      <c r="CH376" s="2">
        <v>0</v>
      </c>
      <c r="CI376" s="2">
        <v>0</v>
      </c>
      <c r="CJ376" s="18">
        <f t="shared" si="44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T376" s="2">
        <v>0</v>
      </c>
      <c r="CU376" s="2">
        <v>0</v>
      </c>
      <c r="CV376" s="16">
        <v>0</v>
      </c>
      <c r="CW376" s="18">
        <f t="shared" si="45"/>
        <v>0</v>
      </c>
    </row>
    <row r="377" spans="1:101" ht="13.05" customHeight="1" x14ac:dyDescent="0.2">
      <c r="A377" s="46" t="s">
        <v>15</v>
      </c>
      <c r="B377" s="46" t="s">
        <v>389</v>
      </c>
      <c r="C377" s="89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43">
        <v>0</v>
      </c>
      <c r="K377" s="15">
        <v>22</v>
      </c>
      <c r="L377" s="2">
        <v>0</v>
      </c>
      <c r="M377" s="2">
        <v>0</v>
      </c>
      <c r="N377" s="2">
        <v>0</v>
      </c>
      <c r="V377" s="16"/>
      <c r="W377" s="18">
        <f t="shared" si="46"/>
        <v>22</v>
      </c>
      <c r="X377" s="15">
        <v>0</v>
      </c>
      <c r="Y377" s="2">
        <v>0</v>
      </c>
      <c r="Z377" s="2">
        <v>0</v>
      </c>
      <c r="AA377" s="2">
        <v>0</v>
      </c>
      <c r="AI377" s="16"/>
      <c r="AJ377" s="18">
        <f t="shared" si="47"/>
        <v>0</v>
      </c>
      <c r="AK377" s="15">
        <v>9</v>
      </c>
      <c r="AL377" s="2">
        <v>0</v>
      </c>
      <c r="AM377" s="2">
        <v>0</v>
      </c>
      <c r="AN377" s="2">
        <v>0</v>
      </c>
      <c r="AV377" s="16"/>
      <c r="AW377" s="18">
        <f t="shared" si="48"/>
        <v>9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H377" s="2">
        <v>0</v>
      </c>
      <c r="BI377" s="16">
        <v>0</v>
      </c>
      <c r="BJ377" s="18">
        <f t="shared" si="42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  <c r="BU377" s="2">
        <v>0</v>
      </c>
      <c r="BV377" s="2">
        <v>0</v>
      </c>
      <c r="BW377" s="18">
        <f t="shared" si="43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G377" s="2">
        <v>0</v>
      </c>
      <c r="CH377" s="2">
        <v>0</v>
      </c>
      <c r="CI377" s="2">
        <v>0</v>
      </c>
      <c r="CJ377" s="18">
        <f t="shared" si="44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T377" s="2">
        <v>0</v>
      </c>
      <c r="CU377" s="2">
        <v>0</v>
      </c>
      <c r="CV377" s="16">
        <v>0</v>
      </c>
      <c r="CW377" s="18">
        <f t="shared" si="45"/>
        <v>0</v>
      </c>
    </row>
    <row r="378" spans="1:101" ht="13.05" customHeight="1" x14ac:dyDescent="0.2">
      <c r="A378" s="46" t="s">
        <v>15</v>
      </c>
      <c r="B378" s="46" t="s">
        <v>389</v>
      </c>
      <c r="C378" s="89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43">
        <v>0</v>
      </c>
      <c r="K378" s="15">
        <v>50</v>
      </c>
      <c r="L378" s="2">
        <v>8</v>
      </c>
      <c r="M378" s="2">
        <v>8</v>
      </c>
      <c r="N378" s="2">
        <v>0</v>
      </c>
      <c r="V378" s="16"/>
      <c r="W378" s="18">
        <f t="shared" si="46"/>
        <v>66</v>
      </c>
      <c r="X378" s="15">
        <v>0</v>
      </c>
      <c r="Y378" s="2">
        <v>0</v>
      </c>
      <c r="Z378" s="2">
        <v>0</v>
      </c>
      <c r="AA378" s="2">
        <v>0</v>
      </c>
      <c r="AI378" s="16"/>
      <c r="AJ378" s="18">
        <f t="shared" si="47"/>
        <v>0</v>
      </c>
      <c r="AK378" s="15">
        <v>35</v>
      </c>
      <c r="AL378" s="2">
        <v>8</v>
      </c>
      <c r="AM378" s="2">
        <v>6</v>
      </c>
      <c r="AN378" s="2">
        <v>0</v>
      </c>
      <c r="AV378" s="16"/>
      <c r="AW378" s="18">
        <f t="shared" si="48"/>
        <v>49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H378" s="2">
        <v>0</v>
      </c>
      <c r="BI378" s="16">
        <v>0</v>
      </c>
      <c r="BJ378" s="18">
        <f t="shared" si="42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T378" s="2">
        <v>0</v>
      </c>
      <c r="BU378" s="2">
        <v>0</v>
      </c>
      <c r="BV378" s="2">
        <v>0</v>
      </c>
      <c r="BW378" s="18">
        <f t="shared" si="43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F378" s="2">
        <v>0</v>
      </c>
      <c r="CG378" s="2">
        <v>0</v>
      </c>
      <c r="CH378" s="2">
        <v>0</v>
      </c>
      <c r="CI378" s="2">
        <v>0</v>
      </c>
      <c r="CJ378" s="18">
        <f t="shared" si="44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T378" s="2">
        <v>0</v>
      </c>
      <c r="CU378" s="2">
        <v>0</v>
      </c>
      <c r="CV378" s="16">
        <v>0</v>
      </c>
      <c r="CW378" s="18">
        <f t="shared" si="45"/>
        <v>0</v>
      </c>
    </row>
    <row r="379" spans="1:101" ht="13.05" customHeight="1" x14ac:dyDescent="0.2">
      <c r="A379" s="46" t="s">
        <v>15</v>
      </c>
      <c r="B379" s="46" t="s">
        <v>437</v>
      </c>
      <c r="C379" s="89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43">
        <v>0</v>
      </c>
      <c r="K379" s="15">
        <v>0</v>
      </c>
      <c r="L379" s="2">
        <v>0</v>
      </c>
      <c r="M379" s="2">
        <v>0</v>
      </c>
      <c r="N379" s="2">
        <v>0</v>
      </c>
      <c r="V379" s="16"/>
      <c r="W379" s="18">
        <f t="shared" si="46"/>
        <v>0</v>
      </c>
      <c r="X379" s="15">
        <v>0</v>
      </c>
      <c r="Y379" s="2">
        <v>0</v>
      </c>
      <c r="Z379" s="2">
        <v>0</v>
      </c>
      <c r="AA379" s="2">
        <v>0</v>
      </c>
      <c r="AI379" s="16"/>
      <c r="AJ379" s="18">
        <f t="shared" si="47"/>
        <v>0</v>
      </c>
      <c r="AK379" s="15">
        <v>0</v>
      </c>
      <c r="AL379" s="2">
        <v>0</v>
      </c>
      <c r="AM379" s="2">
        <v>0</v>
      </c>
      <c r="AN379" s="2">
        <v>0</v>
      </c>
      <c r="AV379" s="16"/>
      <c r="AW379" s="18">
        <f t="shared" si="48"/>
        <v>0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16">
        <v>0</v>
      </c>
      <c r="BJ379" s="18">
        <f t="shared" si="42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  <c r="BU379" s="2">
        <v>0</v>
      </c>
      <c r="BV379" s="2">
        <v>0</v>
      </c>
      <c r="BW379" s="18">
        <f t="shared" si="43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18">
        <f t="shared" si="44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S379" s="2">
        <v>0</v>
      </c>
      <c r="CT379" s="2">
        <v>0</v>
      </c>
      <c r="CU379" s="2">
        <v>0</v>
      </c>
      <c r="CV379" s="16">
        <v>0</v>
      </c>
      <c r="CW379" s="18">
        <f t="shared" si="45"/>
        <v>0</v>
      </c>
    </row>
    <row r="380" spans="1:101" ht="13.05" customHeight="1" x14ac:dyDescent="0.2">
      <c r="A380" s="46" t="s">
        <v>15</v>
      </c>
      <c r="B380" s="46" t="s">
        <v>437</v>
      </c>
      <c r="C380" s="89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43">
        <v>0</v>
      </c>
      <c r="K380" s="15">
        <v>0</v>
      </c>
      <c r="L380" s="2">
        <v>0</v>
      </c>
      <c r="M380" s="2">
        <v>0</v>
      </c>
      <c r="N380" s="2">
        <v>0</v>
      </c>
      <c r="V380" s="16"/>
      <c r="W380" s="18">
        <f t="shared" si="46"/>
        <v>0</v>
      </c>
      <c r="X380" s="15">
        <v>0</v>
      </c>
      <c r="Y380" s="2">
        <v>0</v>
      </c>
      <c r="Z380" s="2">
        <v>0</v>
      </c>
      <c r="AA380" s="2">
        <v>0</v>
      </c>
      <c r="AI380" s="16"/>
      <c r="AJ380" s="18">
        <f t="shared" si="47"/>
        <v>0</v>
      </c>
      <c r="AK380" s="15">
        <v>0</v>
      </c>
      <c r="AL380" s="2">
        <v>0</v>
      </c>
      <c r="AM380" s="2">
        <v>0</v>
      </c>
      <c r="AN380" s="2">
        <v>0</v>
      </c>
      <c r="AV380" s="16"/>
      <c r="AW380" s="18">
        <f t="shared" si="48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0</v>
      </c>
      <c r="BI380" s="16">
        <v>0</v>
      </c>
      <c r="BJ380" s="18">
        <f t="shared" si="42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  <c r="BU380" s="2">
        <v>0</v>
      </c>
      <c r="BV380" s="2">
        <v>0</v>
      </c>
      <c r="BW380" s="18">
        <f t="shared" si="43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0</v>
      </c>
      <c r="CI380" s="2">
        <v>0</v>
      </c>
      <c r="CJ380" s="18">
        <f t="shared" si="44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S380" s="2">
        <v>0</v>
      </c>
      <c r="CT380" s="2">
        <v>0</v>
      </c>
      <c r="CU380" s="2">
        <v>0</v>
      </c>
      <c r="CV380" s="16">
        <v>0</v>
      </c>
      <c r="CW380" s="18">
        <f t="shared" si="45"/>
        <v>0</v>
      </c>
    </row>
    <row r="381" spans="1:101" ht="13.05" customHeight="1" x14ac:dyDescent="0.2">
      <c r="A381" s="46" t="s">
        <v>15</v>
      </c>
      <c r="B381" s="46" t="s">
        <v>437</v>
      </c>
      <c r="C381" s="89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43">
        <v>0</v>
      </c>
      <c r="K381" s="15">
        <v>0</v>
      </c>
      <c r="L381" s="2">
        <v>0</v>
      </c>
      <c r="M381" s="2">
        <v>0</v>
      </c>
      <c r="N381" s="2">
        <v>0</v>
      </c>
      <c r="V381" s="16"/>
      <c r="W381" s="18">
        <f t="shared" si="46"/>
        <v>0</v>
      </c>
      <c r="X381" s="15">
        <v>0</v>
      </c>
      <c r="Y381" s="2">
        <v>0</v>
      </c>
      <c r="Z381" s="2">
        <v>0</v>
      </c>
      <c r="AA381" s="2">
        <v>0</v>
      </c>
      <c r="AI381" s="16"/>
      <c r="AJ381" s="18">
        <f t="shared" si="47"/>
        <v>0</v>
      </c>
      <c r="AK381" s="15">
        <v>0</v>
      </c>
      <c r="AL381" s="2">
        <v>0</v>
      </c>
      <c r="AM381" s="2">
        <v>0</v>
      </c>
      <c r="AN381" s="2">
        <v>0</v>
      </c>
      <c r="AV381" s="16"/>
      <c r="AW381" s="18">
        <f t="shared" si="48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2">
        <v>0</v>
      </c>
      <c r="BI381" s="16">
        <v>0</v>
      </c>
      <c r="BJ381" s="18">
        <f t="shared" si="42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0</v>
      </c>
      <c r="BU381" s="2">
        <v>0</v>
      </c>
      <c r="BV381" s="2">
        <v>0</v>
      </c>
      <c r="BW381" s="18">
        <f t="shared" si="43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F381" s="2">
        <v>0</v>
      </c>
      <c r="CG381" s="2">
        <v>0</v>
      </c>
      <c r="CH381" s="2">
        <v>0</v>
      </c>
      <c r="CI381" s="2">
        <v>0</v>
      </c>
      <c r="CJ381" s="18">
        <f t="shared" si="44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S381" s="2">
        <v>0</v>
      </c>
      <c r="CT381" s="2">
        <v>0</v>
      </c>
      <c r="CU381" s="2">
        <v>0</v>
      </c>
      <c r="CV381" s="16">
        <v>0</v>
      </c>
      <c r="CW381" s="18">
        <f t="shared" si="45"/>
        <v>0</v>
      </c>
    </row>
    <row r="382" spans="1:101" ht="13.05" customHeight="1" x14ac:dyDescent="0.2">
      <c r="A382" s="46" t="s">
        <v>15</v>
      </c>
      <c r="B382" s="46" t="s">
        <v>437</v>
      </c>
      <c r="C382" s="89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43">
        <v>0</v>
      </c>
      <c r="K382" s="15">
        <v>0</v>
      </c>
      <c r="L382" s="2">
        <v>0</v>
      </c>
      <c r="M382" s="2">
        <v>0</v>
      </c>
      <c r="N382" s="2">
        <v>0</v>
      </c>
      <c r="V382" s="16"/>
      <c r="W382" s="18">
        <f t="shared" si="46"/>
        <v>0</v>
      </c>
      <c r="X382" s="15">
        <v>0</v>
      </c>
      <c r="Y382" s="2">
        <v>0</v>
      </c>
      <c r="Z382" s="2">
        <v>0</v>
      </c>
      <c r="AA382" s="2">
        <v>0</v>
      </c>
      <c r="AI382" s="16"/>
      <c r="AJ382" s="18">
        <f t="shared" si="47"/>
        <v>0</v>
      </c>
      <c r="AK382" s="15">
        <v>0</v>
      </c>
      <c r="AL382" s="2">
        <v>0</v>
      </c>
      <c r="AM382" s="2">
        <v>0</v>
      </c>
      <c r="AN382" s="2">
        <v>0</v>
      </c>
      <c r="AV382" s="16"/>
      <c r="AW382" s="18">
        <f t="shared" si="48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2">
        <v>0</v>
      </c>
      <c r="BI382" s="16">
        <v>0</v>
      </c>
      <c r="BJ382" s="18">
        <f t="shared" si="42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T382" s="2">
        <v>0</v>
      </c>
      <c r="BU382" s="2">
        <v>0</v>
      </c>
      <c r="BV382" s="2">
        <v>0</v>
      </c>
      <c r="BW382" s="18">
        <f t="shared" si="43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0</v>
      </c>
      <c r="CJ382" s="18">
        <f t="shared" si="44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0</v>
      </c>
      <c r="CT382" s="2">
        <v>0</v>
      </c>
      <c r="CU382" s="2">
        <v>0</v>
      </c>
      <c r="CV382" s="16">
        <v>0</v>
      </c>
      <c r="CW382" s="18">
        <f t="shared" si="45"/>
        <v>0</v>
      </c>
    </row>
    <row r="383" spans="1:101" ht="13.05" customHeight="1" x14ac:dyDescent="0.2">
      <c r="A383" s="46" t="s">
        <v>15</v>
      </c>
      <c r="B383" s="46" t="s">
        <v>437</v>
      </c>
      <c r="C383" s="89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43">
        <v>0</v>
      </c>
      <c r="K383" s="15">
        <v>0</v>
      </c>
      <c r="L383" s="2">
        <v>0</v>
      </c>
      <c r="M383" s="2">
        <v>0</v>
      </c>
      <c r="N383" s="2">
        <v>0</v>
      </c>
      <c r="V383" s="16"/>
      <c r="W383" s="18">
        <f t="shared" si="46"/>
        <v>0</v>
      </c>
      <c r="X383" s="15">
        <v>0</v>
      </c>
      <c r="Y383" s="2">
        <v>0</v>
      </c>
      <c r="Z383" s="2">
        <v>0</v>
      </c>
      <c r="AA383" s="2">
        <v>0</v>
      </c>
      <c r="AI383" s="16"/>
      <c r="AJ383" s="18">
        <f t="shared" si="47"/>
        <v>0</v>
      </c>
      <c r="AK383" s="15">
        <v>0</v>
      </c>
      <c r="AL383" s="2">
        <v>0</v>
      </c>
      <c r="AM383" s="2">
        <v>0</v>
      </c>
      <c r="AN383" s="2">
        <v>0</v>
      </c>
      <c r="AV383" s="16"/>
      <c r="AW383" s="18">
        <f t="shared" si="48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2">
        <v>0</v>
      </c>
      <c r="BI383" s="16">
        <v>0</v>
      </c>
      <c r="BJ383" s="18">
        <f t="shared" si="42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  <c r="BU383" s="2">
        <v>0</v>
      </c>
      <c r="BV383" s="2">
        <v>0</v>
      </c>
      <c r="BW383" s="18">
        <f t="shared" si="43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F383" s="2">
        <v>0</v>
      </c>
      <c r="CG383" s="2">
        <v>0</v>
      </c>
      <c r="CH383" s="2">
        <v>0</v>
      </c>
      <c r="CI383" s="2">
        <v>0</v>
      </c>
      <c r="CJ383" s="18">
        <f t="shared" si="44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S383" s="2">
        <v>0</v>
      </c>
      <c r="CT383" s="2">
        <v>0</v>
      </c>
      <c r="CU383" s="2">
        <v>0</v>
      </c>
      <c r="CV383" s="16">
        <v>0</v>
      </c>
      <c r="CW383" s="18">
        <f t="shared" si="45"/>
        <v>0</v>
      </c>
    </row>
    <row r="384" spans="1:101" ht="13.05" customHeight="1" x14ac:dyDescent="0.2">
      <c r="A384" s="46" t="s">
        <v>15</v>
      </c>
      <c r="B384" s="46" t="s">
        <v>437</v>
      </c>
      <c r="C384" s="89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43">
        <v>0</v>
      </c>
      <c r="K384" s="15">
        <v>0</v>
      </c>
      <c r="L384" s="2">
        <v>0</v>
      </c>
      <c r="M384" s="2">
        <v>0</v>
      </c>
      <c r="N384" s="2">
        <v>0</v>
      </c>
      <c r="V384" s="16"/>
      <c r="W384" s="18">
        <f t="shared" si="46"/>
        <v>0</v>
      </c>
      <c r="X384" s="15">
        <v>0</v>
      </c>
      <c r="Y384" s="2">
        <v>0</v>
      </c>
      <c r="Z384" s="2">
        <v>0</v>
      </c>
      <c r="AA384" s="2">
        <v>0</v>
      </c>
      <c r="AI384" s="16"/>
      <c r="AJ384" s="18">
        <f t="shared" si="47"/>
        <v>0</v>
      </c>
      <c r="AK384" s="15">
        <v>0</v>
      </c>
      <c r="AL384" s="2">
        <v>0</v>
      </c>
      <c r="AM384" s="2">
        <v>0</v>
      </c>
      <c r="AN384" s="2">
        <v>0</v>
      </c>
      <c r="AV384" s="16"/>
      <c r="AW384" s="18">
        <f t="shared" si="48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2">
        <v>0</v>
      </c>
      <c r="BI384" s="16">
        <v>0</v>
      </c>
      <c r="BJ384" s="18">
        <f t="shared" si="42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18">
        <f t="shared" si="43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18">
        <f t="shared" si="44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S384" s="2">
        <v>0</v>
      </c>
      <c r="CT384" s="2">
        <v>0</v>
      </c>
      <c r="CU384" s="2">
        <v>0</v>
      </c>
      <c r="CV384" s="16">
        <v>0</v>
      </c>
      <c r="CW384" s="18">
        <f t="shared" si="45"/>
        <v>0</v>
      </c>
    </row>
    <row r="385" spans="1:101" ht="13.05" customHeight="1" x14ac:dyDescent="0.2">
      <c r="A385" s="46" t="s">
        <v>15</v>
      </c>
      <c r="B385" s="46" t="s">
        <v>437</v>
      </c>
      <c r="C385" s="89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43">
        <v>0</v>
      </c>
      <c r="K385" s="15">
        <v>0</v>
      </c>
      <c r="L385" s="2">
        <v>0</v>
      </c>
      <c r="M385" s="2">
        <v>0</v>
      </c>
      <c r="N385" s="2">
        <v>0</v>
      </c>
      <c r="V385" s="16"/>
      <c r="W385" s="18">
        <f t="shared" si="46"/>
        <v>0</v>
      </c>
      <c r="X385" s="15">
        <v>0</v>
      </c>
      <c r="Y385" s="2">
        <v>0</v>
      </c>
      <c r="Z385" s="2">
        <v>0</v>
      </c>
      <c r="AA385" s="2">
        <v>0</v>
      </c>
      <c r="AI385" s="16"/>
      <c r="AJ385" s="18">
        <f t="shared" si="47"/>
        <v>0</v>
      </c>
      <c r="AK385" s="15">
        <v>0</v>
      </c>
      <c r="AL385" s="2">
        <v>0</v>
      </c>
      <c r="AM385" s="2">
        <v>0</v>
      </c>
      <c r="AN385" s="2">
        <v>0</v>
      </c>
      <c r="AV385" s="16"/>
      <c r="AW385" s="18">
        <f t="shared" si="48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H385" s="2">
        <v>0</v>
      </c>
      <c r="BI385" s="16">
        <v>0</v>
      </c>
      <c r="BJ385" s="18">
        <f t="shared" si="42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T385" s="2">
        <v>0</v>
      </c>
      <c r="BU385" s="2">
        <v>0</v>
      </c>
      <c r="BV385" s="2">
        <v>0</v>
      </c>
      <c r="BW385" s="18">
        <f t="shared" si="43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18">
        <f t="shared" si="44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S385" s="2">
        <v>0</v>
      </c>
      <c r="CT385" s="2">
        <v>0</v>
      </c>
      <c r="CU385" s="2">
        <v>0</v>
      </c>
      <c r="CV385" s="16">
        <v>0</v>
      </c>
      <c r="CW385" s="18">
        <f t="shared" si="45"/>
        <v>0</v>
      </c>
    </row>
    <row r="386" spans="1:101" ht="13.05" customHeight="1" x14ac:dyDescent="0.2">
      <c r="A386" s="46" t="s">
        <v>15</v>
      </c>
      <c r="B386" s="46" t="s">
        <v>437</v>
      </c>
      <c r="C386" s="89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43">
        <v>0</v>
      </c>
      <c r="K386" s="15">
        <v>0</v>
      </c>
      <c r="L386" s="2">
        <v>0</v>
      </c>
      <c r="M386" s="2">
        <v>0</v>
      </c>
      <c r="N386" s="2">
        <v>0</v>
      </c>
      <c r="V386" s="16"/>
      <c r="W386" s="18">
        <f t="shared" si="46"/>
        <v>0</v>
      </c>
      <c r="X386" s="15">
        <v>0</v>
      </c>
      <c r="Y386" s="2">
        <v>0</v>
      </c>
      <c r="Z386" s="2">
        <v>0</v>
      </c>
      <c r="AA386" s="2">
        <v>0</v>
      </c>
      <c r="AI386" s="16"/>
      <c r="AJ386" s="18">
        <f t="shared" si="47"/>
        <v>0</v>
      </c>
      <c r="AK386" s="15">
        <v>0</v>
      </c>
      <c r="AL386" s="2">
        <v>0</v>
      </c>
      <c r="AM386" s="2">
        <v>0</v>
      </c>
      <c r="AN386" s="2">
        <v>0</v>
      </c>
      <c r="AV386" s="16"/>
      <c r="AW386" s="18">
        <f t="shared" si="48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H386" s="2">
        <v>0</v>
      </c>
      <c r="BI386" s="16">
        <v>0</v>
      </c>
      <c r="BJ386" s="18">
        <f t="shared" si="42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0</v>
      </c>
      <c r="BU386" s="2">
        <v>0</v>
      </c>
      <c r="BV386" s="2">
        <v>0</v>
      </c>
      <c r="BW386" s="18">
        <f t="shared" si="43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F386" s="2">
        <v>0</v>
      </c>
      <c r="CG386" s="2">
        <v>0</v>
      </c>
      <c r="CH386" s="2">
        <v>0</v>
      </c>
      <c r="CI386" s="2">
        <v>0</v>
      </c>
      <c r="CJ386" s="18">
        <f t="shared" si="44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T386" s="2">
        <v>0</v>
      </c>
      <c r="CU386" s="2">
        <v>0</v>
      </c>
      <c r="CV386" s="16">
        <v>0</v>
      </c>
      <c r="CW386" s="18">
        <f t="shared" si="45"/>
        <v>0</v>
      </c>
    </row>
    <row r="387" spans="1:101" ht="13.05" customHeight="1" x14ac:dyDescent="0.2">
      <c r="A387" s="46" t="s">
        <v>15</v>
      </c>
      <c r="B387" s="46" t="s">
        <v>437</v>
      </c>
      <c r="C387" s="89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43">
        <v>0</v>
      </c>
      <c r="K387" s="15">
        <v>0</v>
      </c>
      <c r="L387" s="2">
        <v>0</v>
      </c>
      <c r="M387" s="2">
        <v>0</v>
      </c>
      <c r="N387" s="2">
        <v>0</v>
      </c>
      <c r="V387" s="16"/>
      <c r="W387" s="18">
        <f t="shared" si="46"/>
        <v>0</v>
      </c>
      <c r="X387" s="15">
        <v>0</v>
      </c>
      <c r="Y387" s="2">
        <v>0</v>
      </c>
      <c r="Z387" s="2">
        <v>0</v>
      </c>
      <c r="AA387" s="2">
        <v>0</v>
      </c>
      <c r="AI387" s="16"/>
      <c r="AJ387" s="18">
        <f t="shared" si="47"/>
        <v>0</v>
      </c>
      <c r="AK387" s="15">
        <v>0</v>
      </c>
      <c r="AL387" s="2">
        <v>0</v>
      </c>
      <c r="AM387" s="2">
        <v>0</v>
      </c>
      <c r="AN387" s="2">
        <v>0</v>
      </c>
      <c r="AV387" s="16"/>
      <c r="AW387" s="18">
        <f t="shared" si="48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2">
        <v>0</v>
      </c>
      <c r="BI387" s="16">
        <v>0</v>
      </c>
      <c r="BJ387" s="18">
        <f t="shared" si="42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U387" s="2">
        <v>0</v>
      </c>
      <c r="BV387" s="2">
        <v>0</v>
      </c>
      <c r="BW387" s="18">
        <f t="shared" si="43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0</v>
      </c>
      <c r="CI387" s="2">
        <v>0</v>
      </c>
      <c r="CJ387" s="18">
        <f t="shared" si="44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T387" s="2">
        <v>0</v>
      </c>
      <c r="CU387" s="2">
        <v>0</v>
      </c>
      <c r="CV387" s="16">
        <v>0</v>
      </c>
      <c r="CW387" s="18">
        <f t="shared" si="45"/>
        <v>0</v>
      </c>
    </row>
    <row r="388" spans="1:101" ht="13.05" customHeight="1" x14ac:dyDescent="0.2">
      <c r="A388" s="46" t="s">
        <v>15</v>
      </c>
      <c r="B388" s="46" t="s">
        <v>437</v>
      </c>
      <c r="C388" s="89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43">
        <v>0</v>
      </c>
      <c r="K388" s="15">
        <v>0</v>
      </c>
      <c r="L388" s="2">
        <v>0</v>
      </c>
      <c r="M388" s="2">
        <v>0</v>
      </c>
      <c r="N388" s="2">
        <v>0</v>
      </c>
      <c r="V388" s="16"/>
      <c r="W388" s="18">
        <f t="shared" si="46"/>
        <v>0</v>
      </c>
      <c r="X388" s="15">
        <v>0</v>
      </c>
      <c r="Y388" s="2">
        <v>0</v>
      </c>
      <c r="Z388" s="2">
        <v>0</v>
      </c>
      <c r="AA388" s="2">
        <v>0</v>
      </c>
      <c r="AI388" s="16"/>
      <c r="AJ388" s="18">
        <f t="shared" si="47"/>
        <v>0</v>
      </c>
      <c r="AK388" s="15">
        <v>0</v>
      </c>
      <c r="AL388" s="2">
        <v>0</v>
      </c>
      <c r="AM388" s="2">
        <v>0</v>
      </c>
      <c r="AN388" s="2">
        <v>0</v>
      </c>
      <c r="AV388" s="16"/>
      <c r="AW388" s="18">
        <f t="shared" si="48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G388" s="2">
        <v>0</v>
      </c>
      <c r="BH388" s="2">
        <v>0</v>
      </c>
      <c r="BI388" s="16">
        <v>0</v>
      </c>
      <c r="BJ388" s="18">
        <f t="shared" si="42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U388" s="2">
        <v>0</v>
      </c>
      <c r="BV388" s="2">
        <v>0</v>
      </c>
      <c r="BW388" s="18">
        <f t="shared" si="43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G388" s="2">
        <v>0</v>
      </c>
      <c r="CH388" s="2">
        <v>0</v>
      </c>
      <c r="CI388" s="2">
        <v>0</v>
      </c>
      <c r="CJ388" s="18">
        <f t="shared" si="44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T388" s="2">
        <v>0</v>
      </c>
      <c r="CU388" s="2">
        <v>0</v>
      </c>
      <c r="CV388" s="16">
        <v>0</v>
      </c>
      <c r="CW388" s="18">
        <f t="shared" si="45"/>
        <v>0</v>
      </c>
    </row>
    <row r="389" spans="1:101" ht="13.05" customHeight="1" x14ac:dyDescent="0.2">
      <c r="A389" s="46" t="s">
        <v>15</v>
      </c>
      <c r="B389" s="46" t="s">
        <v>448</v>
      </c>
      <c r="C389" s="89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43">
        <v>0</v>
      </c>
      <c r="K389" s="15">
        <v>0</v>
      </c>
      <c r="L389" s="2">
        <v>136</v>
      </c>
      <c r="M389" s="2">
        <v>0</v>
      </c>
      <c r="N389" s="2">
        <v>6</v>
      </c>
      <c r="V389" s="16"/>
      <c r="W389" s="18">
        <f t="shared" si="46"/>
        <v>142</v>
      </c>
      <c r="X389" s="15">
        <v>0</v>
      </c>
      <c r="Y389" s="2">
        <v>0</v>
      </c>
      <c r="Z389" s="2">
        <v>0</v>
      </c>
      <c r="AA389" s="2">
        <v>0</v>
      </c>
      <c r="AI389" s="16"/>
      <c r="AJ389" s="18">
        <f t="shared" si="47"/>
        <v>0</v>
      </c>
      <c r="AK389" s="15">
        <v>0</v>
      </c>
      <c r="AL389" s="2">
        <v>125</v>
      </c>
      <c r="AM389" s="2">
        <v>0</v>
      </c>
      <c r="AN389" s="2">
        <v>6</v>
      </c>
      <c r="AV389" s="16"/>
      <c r="AW389" s="18">
        <f t="shared" si="48"/>
        <v>131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H389" s="2">
        <v>0</v>
      </c>
      <c r="BI389" s="16">
        <v>0</v>
      </c>
      <c r="BJ389" s="18">
        <f t="shared" ref="BJ389:BJ452" si="49">SUM(AX389:BI389)</f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T389" s="2">
        <v>0</v>
      </c>
      <c r="BU389" s="2">
        <v>0</v>
      </c>
      <c r="BV389" s="2">
        <v>0</v>
      </c>
      <c r="BW389" s="18">
        <f t="shared" ref="BW389:BW452" si="50">SUM(BK389:BV389)</f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F389" s="2">
        <v>0</v>
      </c>
      <c r="CG389" s="2">
        <v>0</v>
      </c>
      <c r="CH389" s="2">
        <v>0</v>
      </c>
      <c r="CI389" s="2">
        <v>0</v>
      </c>
      <c r="CJ389" s="18">
        <f t="shared" ref="CJ389:CJ452" si="51">SUM(BX389:CI389)</f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S389" s="2">
        <v>0</v>
      </c>
      <c r="CT389" s="2">
        <v>0</v>
      </c>
      <c r="CU389" s="2">
        <v>0</v>
      </c>
      <c r="CV389" s="16">
        <v>0</v>
      </c>
      <c r="CW389" s="18">
        <f t="shared" ref="CW389:CW452" si="52">SUM(CK389:CV389)</f>
        <v>0</v>
      </c>
    </row>
    <row r="390" spans="1:101" ht="13.05" customHeight="1" x14ac:dyDescent="0.2">
      <c r="A390" s="46" t="s">
        <v>15</v>
      </c>
      <c r="B390" s="46" t="s">
        <v>448</v>
      </c>
      <c r="C390" s="89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43">
        <v>0</v>
      </c>
      <c r="K390" s="15">
        <v>0</v>
      </c>
      <c r="L390" s="2">
        <v>0</v>
      </c>
      <c r="M390" s="2">
        <v>0</v>
      </c>
      <c r="N390" s="2">
        <v>0</v>
      </c>
      <c r="V390" s="16"/>
      <c r="W390" s="18">
        <f t="shared" si="46"/>
        <v>0</v>
      </c>
      <c r="X390" s="15">
        <v>0</v>
      </c>
      <c r="Y390" s="2">
        <v>0</v>
      </c>
      <c r="Z390" s="2">
        <v>0</v>
      </c>
      <c r="AA390" s="2">
        <v>0</v>
      </c>
      <c r="AI390" s="16"/>
      <c r="AJ390" s="18">
        <f t="shared" si="47"/>
        <v>0</v>
      </c>
      <c r="AK390" s="15">
        <v>0</v>
      </c>
      <c r="AL390" s="2">
        <v>0</v>
      </c>
      <c r="AM390" s="2">
        <v>0</v>
      </c>
      <c r="AN390" s="2">
        <v>0</v>
      </c>
      <c r="AV390" s="16"/>
      <c r="AW390" s="18">
        <f t="shared" si="48"/>
        <v>0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16">
        <v>0</v>
      </c>
      <c r="BJ390" s="18">
        <f t="shared" si="49"/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0</v>
      </c>
      <c r="BU390" s="2">
        <v>0</v>
      </c>
      <c r="BV390" s="2">
        <v>0</v>
      </c>
      <c r="BW390" s="18">
        <f t="shared" si="50"/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F390" s="2">
        <v>0</v>
      </c>
      <c r="CG390" s="2">
        <v>0</v>
      </c>
      <c r="CH390" s="2">
        <v>0</v>
      </c>
      <c r="CI390" s="2">
        <v>0</v>
      </c>
      <c r="CJ390" s="18">
        <f t="shared" si="51"/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S390" s="2">
        <v>0</v>
      </c>
      <c r="CT390" s="2">
        <v>0</v>
      </c>
      <c r="CU390" s="2">
        <v>0</v>
      </c>
      <c r="CV390" s="16">
        <v>0</v>
      </c>
      <c r="CW390" s="18">
        <f t="shared" si="52"/>
        <v>0</v>
      </c>
    </row>
    <row r="391" spans="1:101" ht="13.05" customHeight="1" x14ac:dyDescent="0.2">
      <c r="A391" s="46" t="s">
        <v>15</v>
      </c>
      <c r="B391" s="46" t="s">
        <v>448</v>
      </c>
      <c r="C391" s="89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43">
        <v>0</v>
      </c>
      <c r="K391" s="15">
        <v>0</v>
      </c>
      <c r="L391" s="2">
        <v>0</v>
      </c>
      <c r="M391" s="2">
        <v>0</v>
      </c>
      <c r="N391" s="2">
        <v>0</v>
      </c>
      <c r="V391" s="16"/>
      <c r="W391" s="18">
        <f t="shared" ref="W391:W454" si="53">SUM(K391:V391)</f>
        <v>0</v>
      </c>
      <c r="X391" s="15">
        <v>0</v>
      </c>
      <c r="Y391" s="2">
        <v>0</v>
      </c>
      <c r="Z391" s="2">
        <v>0</v>
      </c>
      <c r="AA391" s="2">
        <v>0</v>
      </c>
      <c r="AI391" s="16"/>
      <c r="AJ391" s="18">
        <f t="shared" ref="AJ391:AJ454" si="54">SUM(X391:AI391)</f>
        <v>0</v>
      </c>
      <c r="AK391" s="15">
        <v>0</v>
      </c>
      <c r="AL391" s="2">
        <v>0</v>
      </c>
      <c r="AM391" s="2">
        <v>0</v>
      </c>
      <c r="AN391" s="2">
        <v>0</v>
      </c>
      <c r="AV391" s="16"/>
      <c r="AW391" s="18">
        <f t="shared" ref="AW391:AW454" si="55">SUM(AK391:AV391)</f>
        <v>0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0</v>
      </c>
      <c r="BI391" s="16">
        <v>0</v>
      </c>
      <c r="BJ391" s="18">
        <f t="shared" si="49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0</v>
      </c>
      <c r="BU391" s="2">
        <v>0</v>
      </c>
      <c r="BV391" s="2">
        <v>0</v>
      </c>
      <c r="BW391" s="18">
        <f t="shared" si="50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0</v>
      </c>
      <c r="CH391" s="2">
        <v>0</v>
      </c>
      <c r="CI391" s="2">
        <v>0</v>
      </c>
      <c r="CJ391" s="18">
        <f t="shared" si="51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S391" s="2">
        <v>0</v>
      </c>
      <c r="CT391" s="2">
        <v>0</v>
      </c>
      <c r="CU391" s="2">
        <v>0</v>
      </c>
      <c r="CV391" s="16">
        <v>0</v>
      </c>
      <c r="CW391" s="18">
        <f t="shared" si="52"/>
        <v>0</v>
      </c>
    </row>
    <row r="392" spans="1:101" ht="13.05" customHeight="1" x14ac:dyDescent="0.2">
      <c r="A392" s="46" t="s">
        <v>15</v>
      </c>
      <c r="B392" s="46" t="s">
        <v>448</v>
      </c>
      <c r="C392" s="89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43">
        <v>0</v>
      </c>
      <c r="K392" s="15">
        <v>0</v>
      </c>
      <c r="L392" s="2">
        <v>23</v>
      </c>
      <c r="M392" s="2">
        <v>20</v>
      </c>
      <c r="N392" s="2">
        <v>0</v>
      </c>
      <c r="V392" s="16"/>
      <c r="W392" s="18">
        <f t="shared" si="53"/>
        <v>43</v>
      </c>
      <c r="X392" s="15">
        <v>0</v>
      </c>
      <c r="Y392" s="2">
        <v>0</v>
      </c>
      <c r="Z392" s="2">
        <v>0</v>
      </c>
      <c r="AA392" s="2">
        <v>0</v>
      </c>
      <c r="AI392" s="16"/>
      <c r="AJ392" s="18">
        <f t="shared" si="54"/>
        <v>0</v>
      </c>
      <c r="AK392" s="15">
        <v>0</v>
      </c>
      <c r="AL392" s="2">
        <v>21</v>
      </c>
      <c r="AM392" s="2">
        <v>19</v>
      </c>
      <c r="AN392" s="2">
        <v>0</v>
      </c>
      <c r="AV392" s="16"/>
      <c r="AW392" s="18">
        <f t="shared" si="55"/>
        <v>40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0</v>
      </c>
      <c r="BI392" s="16">
        <v>0</v>
      </c>
      <c r="BJ392" s="18">
        <f t="shared" si="49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0</v>
      </c>
      <c r="BU392" s="2">
        <v>0</v>
      </c>
      <c r="BV392" s="2">
        <v>0</v>
      </c>
      <c r="BW392" s="18">
        <f t="shared" si="50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18">
        <f t="shared" si="51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S392" s="2">
        <v>0</v>
      </c>
      <c r="CT392" s="2">
        <v>0</v>
      </c>
      <c r="CU392" s="2">
        <v>0</v>
      </c>
      <c r="CV392" s="16">
        <v>0</v>
      </c>
      <c r="CW392" s="18">
        <f t="shared" si="52"/>
        <v>0</v>
      </c>
    </row>
    <row r="393" spans="1:101" ht="13.05" customHeight="1" x14ac:dyDescent="0.2">
      <c r="A393" s="46" t="s">
        <v>15</v>
      </c>
      <c r="B393" s="46" t="s">
        <v>448</v>
      </c>
      <c r="C393" s="89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43">
        <v>0</v>
      </c>
      <c r="K393" s="15">
        <v>0</v>
      </c>
      <c r="L393" s="2">
        <v>0</v>
      </c>
      <c r="M393" s="2">
        <v>7</v>
      </c>
      <c r="N393" s="2">
        <v>0</v>
      </c>
      <c r="V393" s="16"/>
      <c r="W393" s="18">
        <f t="shared" si="53"/>
        <v>7</v>
      </c>
      <c r="X393" s="15">
        <v>0</v>
      </c>
      <c r="Y393" s="2">
        <v>0</v>
      </c>
      <c r="Z393" s="2">
        <v>2</v>
      </c>
      <c r="AA393" s="2">
        <v>0</v>
      </c>
      <c r="AI393" s="16"/>
      <c r="AJ393" s="18">
        <f t="shared" si="54"/>
        <v>2</v>
      </c>
      <c r="AK393" s="15">
        <v>0</v>
      </c>
      <c r="AL393" s="2">
        <v>0</v>
      </c>
      <c r="AM393" s="2">
        <v>7</v>
      </c>
      <c r="AN393" s="2">
        <v>0</v>
      </c>
      <c r="AV393" s="16"/>
      <c r="AW393" s="18">
        <f t="shared" si="55"/>
        <v>7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H393" s="2">
        <v>0</v>
      </c>
      <c r="BI393" s="16">
        <v>0</v>
      </c>
      <c r="BJ393" s="18">
        <f t="shared" si="49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0</v>
      </c>
      <c r="BU393" s="2">
        <v>0</v>
      </c>
      <c r="BV393" s="2">
        <v>0</v>
      </c>
      <c r="BW393" s="18">
        <f t="shared" si="50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0</v>
      </c>
      <c r="CG393" s="2">
        <v>0</v>
      </c>
      <c r="CH393" s="2">
        <v>0</v>
      </c>
      <c r="CI393" s="2">
        <v>0</v>
      </c>
      <c r="CJ393" s="18">
        <f t="shared" si="51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T393" s="2">
        <v>0</v>
      </c>
      <c r="CU393" s="2">
        <v>0</v>
      </c>
      <c r="CV393" s="16">
        <v>0</v>
      </c>
      <c r="CW393" s="18">
        <f t="shared" si="52"/>
        <v>0</v>
      </c>
    </row>
    <row r="394" spans="1:101" ht="13.05" customHeight="1" x14ac:dyDescent="0.2">
      <c r="A394" s="46" t="s">
        <v>15</v>
      </c>
      <c r="B394" s="46" t="s">
        <v>448</v>
      </c>
      <c r="C394" s="89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43">
        <v>0</v>
      </c>
      <c r="K394" s="15">
        <v>0</v>
      </c>
      <c r="L394" s="2">
        <v>0</v>
      </c>
      <c r="M394" s="2">
        <v>24</v>
      </c>
      <c r="N394" s="2">
        <v>0</v>
      </c>
      <c r="V394" s="16"/>
      <c r="W394" s="18">
        <f t="shared" si="53"/>
        <v>24</v>
      </c>
      <c r="X394" s="15">
        <v>0</v>
      </c>
      <c r="Y394" s="2">
        <v>0</v>
      </c>
      <c r="Z394" s="2">
        <v>0</v>
      </c>
      <c r="AA394" s="2">
        <v>0</v>
      </c>
      <c r="AI394" s="16"/>
      <c r="AJ394" s="18">
        <f t="shared" si="54"/>
        <v>0</v>
      </c>
      <c r="AK394" s="15">
        <v>0</v>
      </c>
      <c r="AL394" s="2">
        <v>0</v>
      </c>
      <c r="AM394" s="2">
        <v>24</v>
      </c>
      <c r="AN394" s="2">
        <v>0</v>
      </c>
      <c r="AV394" s="16"/>
      <c r="AW394" s="18">
        <f t="shared" si="55"/>
        <v>24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G394" s="2">
        <v>0</v>
      </c>
      <c r="BH394" s="2">
        <v>0</v>
      </c>
      <c r="BI394" s="16">
        <v>0</v>
      </c>
      <c r="BJ394" s="18">
        <f t="shared" si="49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0</v>
      </c>
      <c r="BU394" s="2">
        <v>0</v>
      </c>
      <c r="BV394" s="2">
        <v>0</v>
      </c>
      <c r="BW394" s="18">
        <f t="shared" si="50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F394" s="2">
        <v>0</v>
      </c>
      <c r="CG394" s="2">
        <v>0</v>
      </c>
      <c r="CH394" s="2">
        <v>0</v>
      </c>
      <c r="CI394" s="2">
        <v>0</v>
      </c>
      <c r="CJ394" s="18">
        <f t="shared" si="51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S394" s="2">
        <v>0</v>
      </c>
      <c r="CT394" s="2">
        <v>0</v>
      </c>
      <c r="CU394" s="2">
        <v>0</v>
      </c>
      <c r="CV394" s="16">
        <v>0</v>
      </c>
      <c r="CW394" s="18">
        <f t="shared" si="52"/>
        <v>0</v>
      </c>
    </row>
    <row r="395" spans="1:101" ht="13.05" customHeight="1" x14ac:dyDescent="0.2">
      <c r="A395" s="46" t="s">
        <v>15</v>
      </c>
      <c r="B395" s="46" t="s">
        <v>448</v>
      </c>
      <c r="C395" s="89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43">
        <v>0</v>
      </c>
      <c r="K395" s="15">
        <v>34</v>
      </c>
      <c r="L395" s="2">
        <v>9</v>
      </c>
      <c r="M395" s="2">
        <v>10</v>
      </c>
      <c r="N395" s="2">
        <v>0</v>
      </c>
      <c r="V395" s="16"/>
      <c r="W395" s="18">
        <f t="shared" si="53"/>
        <v>53</v>
      </c>
      <c r="X395" s="15">
        <v>0</v>
      </c>
      <c r="Y395" s="2">
        <v>0</v>
      </c>
      <c r="Z395" s="2">
        <v>0</v>
      </c>
      <c r="AA395" s="2">
        <v>0</v>
      </c>
      <c r="AI395" s="16"/>
      <c r="AJ395" s="18">
        <f t="shared" si="54"/>
        <v>0</v>
      </c>
      <c r="AK395" s="15">
        <v>30</v>
      </c>
      <c r="AL395" s="2">
        <v>8</v>
      </c>
      <c r="AM395" s="2">
        <v>9</v>
      </c>
      <c r="AN395" s="2">
        <v>0</v>
      </c>
      <c r="AV395" s="16"/>
      <c r="AW395" s="18">
        <f t="shared" si="55"/>
        <v>47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16">
        <v>0</v>
      </c>
      <c r="BJ395" s="18">
        <f t="shared" si="49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T395" s="2">
        <v>0</v>
      </c>
      <c r="BU395" s="2">
        <v>0</v>
      </c>
      <c r="BV395" s="2">
        <v>0</v>
      </c>
      <c r="BW395" s="18">
        <f t="shared" si="50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F395" s="2">
        <v>0</v>
      </c>
      <c r="CG395" s="2">
        <v>0</v>
      </c>
      <c r="CH395" s="2">
        <v>0</v>
      </c>
      <c r="CI395" s="2">
        <v>0</v>
      </c>
      <c r="CJ395" s="18">
        <f t="shared" si="51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S395" s="2">
        <v>0</v>
      </c>
      <c r="CT395" s="2">
        <v>0</v>
      </c>
      <c r="CU395" s="2">
        <v>0</v>
      </c>
      <c r="CV395" s="16">
        <v>0</v>
      </c>
      <c r="CW395" s="18">
        <f t="shared" si="52"/>
        <v>0</v>
      </c>
    </row>
    <row r="396" spans="1:101" ht="13.05" customHeight="1" x14ac:dyDescent="0.2">
      <c r="A396" s="46" t="s">
        <v>15</v>
      </c>
      <c r="B396" s="46" t="s">
        <v>448</v>
      </c>
      <c r="C396" s="89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43">
        <v>0</v>
      </c>
      <c r="K396" s="15">
        <v>0</v>
      </c>
      <c r="L396" s="2">
        <v>0</v>
      </c>
      <c r="M396" s="2">
        <v>0</v>
      </c>
      <c r="N396" s="2">
        <v>0</v>
      </c>
      <c r="V396" s="16"/>
      <c r="W396" s="18">
        <f t="shared" si="53"/>
        <v>0</v>
      </c>
      <c r="X396" s="15">
        <v>0</v>
      </c>
      <c r="Y396" s="2">
        <v>0</v>
      </c>
      <c r="Z396" s="2">
        <v>0</v>
      </c>
      <c r="AA396" s="2">
        <v>0</v>
      </c>
      <c r="AI396" s="16"/>
      <c r="AJ396" s="18">
        <f t="shared" si="54"/>
        <v>0</v>
      </c>
      <c r="AK396" s="15">
        <v>0</v>
      </c>
      <c r="AL396" s="2">
        <v>0</v>
      </c>
      <c r="AM396" s="2">
        <v>0</v>
      </c>
      <c r="AN396" s="2">
        <v>0</v>
      </c>
      <c r="AV396" s="16"/>
      <c r="AW396" s="18">
        <f t="shared" si="55"/>
        <v>0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0</v>
      </c>
      <c r="BI396" s="16">
        <v>0</v>
      </c>
      <c r="BJ396" s="18">
        <f t="shared" si="49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T396" s="2">
        <v>0</v>
      </c>
      <c r="BU396" s="2">
        <v>0</v>
      </c>
      <c r="BV396" s="2">
        <v>0</v>
      </c>
      <c r="BW396" s="18">
        <f t="shared" si="50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18">
        <f t="shared" si="51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0</v>
      </c>
      <c r="CU396" s="2">
        <v>0</v>
      </c>
      <c r="CV396" s="16">
        <v>0</v>
      </c>
      <c r="CW396" s="18">
        <f t="shared" si="52"/>
        <v>0</v>
      </c>
    </row>
    <row r="397" spans="1:101" ht="13.05" customHeight="1" x14ac:dyDescent="0.2">
      <c r="A397" s="46" t="s">
        <v>15</v>
      </c>
      <c r="B397" s="46" t="s">
        <v>448</v>
      </c>
      <c r="C397" s="89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43">
        <v>0</v>
      </c>
      <c r="K397" s="15">
        <v>0</v>
      </c>
      <c r="L397" s="2">
        <v>0</v>
      </c>
      <c r="M397" s="2">
        <v>23</v>
      </c>
      <c r="N397" s="2">
        <v>0</v>
      </c>
      <c r="V397" s="16"/>
      <c r="W397" s="18">
        <f t="shared" si="53"/>
        <v>23</v>
      </c>
      <c r="X397" s="15">
        <v>0</v>
      </c>
      <c r="Y397" s="2">
        <v>0</v>
      </c>
      <c r="Z397" s="2">
        <v>0</v>
      </c>
      <c r="AA397" s="2">
        <v>0</v>
      </c>
      <c r="AI397" s="16"/>
      <c r="AJ397" s="18">
        <f t="shared" si="54"/>
        <v>0</v>
      </c>
      <c r="AK397" s="15">
        <v>0</v>
      </c>
      <c r="AL397" s="2">
        <v>0</v>
      </c>
      <c r="AM397" s="2">
        <v>23</v>
      </c>
      <c r="AN397" s="2">
        <v>0</v>
      </c>
      <c r="AV397" s="16"/>
      <c r="AW397" s="18">
        <f t="shared" si="55"/>
        <v>23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0</v>
      </c>
      <c r="BI397" s="16">
        <v>0</v>
      </c>
      <c r="BJ397" s="18">
        <f t="shared" si="49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T397" s="2">
        <v>0</v>
      </c>
      <c r="BU397" s="2">
        <v>0</v>
      </c>
      <c r="BV397" s="2">
        <v>0</v>
      </c>
      <c r="BW397" s="18">
        <f t="shared" si="50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F397" s="2">
        <v>0</v>
      </c>
      <c r="CG397" s="2">
        <v>0</v>
      </c>
      <c r="CH397" s="2">
        <v>0</v>
      </c>
      <c r="CI397" s="2">
        <v>0</v>
      </c>
      <c r="CJ397" s="18">
        <f t="shared" si="51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T397" s="2">
        <v>0</v>
      </c>
      <c r="CU397" s="2">
        <v>0</v>
      </c>
      <c r="CV397" s="16">
        <v>0</v>
      </c>
      <c r="CW397" s="18">
        <f t="shared" si="52"/>
        <v>0</v>
      </c>
    </row>
    <row r="398" spans="1:101" ht="13.05" customHeight="1" x14ac:dyDescent="0.2">
      <c r="A398" s="46" t="s">
        <v>15</v>
      </c>
      <c r="B398" s="46" t="s">
        <v>448</v>
      </c>
      <c r="C398" s="89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43">
        <v>0</v>
      </c>
      <c r="K398" s="15">
        <v>0</v>
      </c>
      <c r="L398" s="2">
        <v>0</v>
      </c>
      <c r="M398" s="2">
        <v>95</v>
      </c>
      <c r="N398" s="2">
        <v>0</v>
      </c>
      <c r="V398" s="16"/>
      <c r="W398" s="18">
        <f t="shared" si="53"/>
        <v>95</v>
      </c>
      <c r="X398" s="15">
        <v>0</v>
      </c>
      <c r="Y398" s="2">
        <v>0</v>
      </c>
      <c r="Z398" s="2">
        <v>0</v>
      </c>
      <c r="AA398" s="2">
        <v>0</v>
      </c>
      <c r="AI398" s="16"/>
      <c r="AJ398" s="18">
        <f t="shared" si="54"/>
        <v>0</v>
      </c>
      <c r="AK398" s="15">
        <v>0</v>
      </c>
      <c r="AL398" s="2">
        <v>0</v>
      </c>
      <c r="AM398" s="2">
        <v>93</v>
      </c>
      <c r="AN398" s="2">
        <v>0</v>
      </c>
      <c r="AV398" s="16"/>
      <c r="AW398" s="18">
        <f t="shared" si="55"/>
        <v>93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G398" s="2">
        <v>0</v>
      </c>
      <c r="BH398" s="2">
        <v>0</v>
      </c>
      <c r="BI398" s="16">
        <v>0</v>
      </c>
      <c r="BJ398" s="18">
        <f t="shared" si="49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T398" s="2">
        <v>0</v>
      </c>
      <c r="BU398" s="2">
        <v>0</v>
      </c>
      <c r="BV398" s="2">
        <v>0</v>
      </c>
      <c r="BW398" s="18">
        <f t="shared" si="50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G398" s="2">
        <v>0</v>
      </c>
      <c r="CH398" s="2">
        <v>0</v>
      </c>
      <c r="CI398" s="2">
        <v>0</v>
      </c>
      <c r="CJ398" s="18">
        <f t="shared" si="51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T398" s="2">
        <v>0</v>
      </c>
      <c r="CU398" s="2">
        <v>0</v>
      </c>
      <c r="CV398" s="16">
        <v>0</v>
      </c>
      <c r="CW398" s="18">
        <f t="shared" si="52"/>
        <v>0</v>
      </c>
    </row>
    <row r="399" spans="1:101" ht="13.05" customHeight="1" x14ac:dyDescent="0.2">
      <c r="A399" s="46" t="s">
        <v>15</v>
      </c>
      <c r="B399" s="46" t="s">
        <v>448</v>
      </c>
      <c r="C399" s="89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43">
        <v>0</v>
      </c>
      <c r="K399" s="15">
        <v>0</v>
      </c>
      <c r="L399" s="2">
        <v>0</v>
      </c>
      <c r="M399" s="2">
        <v>42</v>
      </c>
      <c r="N399" s="2">
        <v>0</v>
      </c>
      <c r="V399" s="16"/>
      <c r="W399" s="18">
        <f t="shared" si="53"/>
        <v>42</v>
      </c>
      <c r="X399" s="15">
        <v>0</v>
      </c>
      <c r="Y399" s="2">
        <v>0</v>
      </c>
      <c r="Z399" s="2">
        <v>0</v>
      </c>
      <c r="AA399" s="2">
        <v>0</v>
      </c>
      <c r="AI399" s="16"/>
      <c r="AJ399" s="18">
        <f t="shared" si="54"/>
        <v>0</v>
      </c>
      <c r="AK399" s="15">
        <v>0</v>
      </c>
      <c r="AL399" s="2">
        <v>0</v>
      </c>
      <c r="AM399" s="2">
        <v>42</v>
      </c>
      <c r="AN399" s="2">
        <v>0</v>
      </c>
      <c r="AV399" s="16"/>
      <c r="AW399" s="18">
        <f t="shared" si="55"/>
        <v>42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2">
        <v>0</v>
      </c>
      <c r="BI399" s="16">
        <v>0</v>
      </c>
      <c r="BJ399" s="18">
        <f t="shared" si="49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T399" s="2">
        <v>0</v>
      </c>
      <c r="BU399" s="2">
        <v>0</v>
      </c>
      <c r="BV399" s="2">
        <v>0</v>
      </c>
      <c r="BW399" s="18">
        <f t="shared" si="50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G399" s="2">
        <v>0</v>
      </c>
      <c r="CH399" s="2">
        <v>0</v>
      </c>
      <c r="CI399" s="2">
        <v>0</v>
      </c>
      <c r="CJ399" s="18">
        <f t="shared" si="51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U399" s="2">
        <v>0</v>
      </c>
      <c r="CV399" s="16">
        <v>0</v>
      </c>
      <c r="CW399" s="18">
        <f t="shared" si="52"/>
        <v>0</v>
      </c>
    </row>
    <row r="400" spans="1:101" ht="13.05" customHeight="1" x14ac:dyDescent="0.2">
      <c r="A400" s="46" t="s">
        <v>15</v>
      </c>
      <c r="B400" s="46" t="s">
        <v>406</v>
      </c>
      <c r="C400" s="89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43">
        <v>0</v>
      </c>
      <c r="K400" s="15">
        <v>10</v>
      </c>
      <c r="L400" s="2">
        <v>0</v>
      </c>
      <c r="M400" s="2">
        <v>21</v>
      </c>
      <c r="N400" s="2">
        <v>2</v>
      </c>
      <c r="V400" s="16"/>
      <c r="W400" s="18">
        <f t="shared" si="53"/>
        <v>33</v>
      </c>
      <c r="X400" s="15">
        <v>2</v>
      </c>
      <c r="Y400" s="2">
        <v>1</v>
      </c>
      <c r="Z400" s="2">
        <v>2</v>
      </c>
      <c r="AA400" s="2">
        <v>0</v>
      </c>
      <c r="AI400" s="16"/>
      <c r="AJ400" s="18">
        <f t="shared" si="54"/>
        <v>5</v>
      </c>
      <c r="AK400" s="15">
        <v>10</v>
      </c>
      <c r="AL400" s="2">
        <v>0</v>
      </c>
      <c r="AM400" s="2">
        <v>21</v>
      </c>
      <c r="AN400" s="2">
        <v>2</v>
      </c>
      <c r="AV400" s="16"/>
      <c r="AW400" s="18">
        <f t="shared" si="55"/>
        <v>33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  <c r="BI400" s="16">
        <v>0</v>
      </c>
      <c r="BJ400" s="18">
        <f t="shared" si="49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T400" s="2">
        <v>0</v>
      </c>
      <c r="BU400" s="2">
        <v>0</v>
      </c>
      <c r="BV400" s="2">
        <v>0</v>
      </c>
      <c r="BW400" s="18">
        <f t="shared" si="50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F400" s="2">
        <v>0</v>
      </c>
      <c r="CG400" s="2">
        <v>0</v>
      </c>
      <c r="CH400" s="2">
        <v>0</v>
      </c>
      <c r="CI400" s="2">
        <v>0</v>
      </c>
      <c r="CJ400" s="18">
        <f t="shared" si="51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S400" s="2">
        <v>0</v>
      </c>
      <c r="CT400" s="2">
        <v>0</v>
      </c>
      <c r="CU400" s="2">
        <v>0</v>
      </c>
      <c r="CV400" s="16">
        <v>0</v>
      </c>
      <c r="CW400" s="18">
        <f t="shared" si="52"/>
        <v>0</v>
      </c>
    </row>
    <row r="401" spans="1:101" ht="13.05" customHeight="1" x14ac:dyDescent="0.2">
      <c r="A401" s="46" t="s">
        <v>15</v>
      </c>
      <c r="B401" s="46" t="s">
        <v>406</v>
      </c>
      <c r="C401" s="89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43">
        <v>0</v>
      </c>
      <c r="K401" s="15">
        <v>15</v>
      </c>
      <c r="L401" s="2">
        <v>1</v>
      </c>
      <c r="M401" s="2">
        <v>0</v>
      </c>
      <c r="N401" s="2">
        <v>0</v>
      </c>
      <c r="V401" s="16"/>
      <c r="W401" s="18">
        <f t="shared" si="53"/>
        <v>16</v>
      </c>
      <c r="X401" s="15">
        <v>1</v>
      </c>
      <c r="Y401" s="2">
        <v>1</v>
      </c>
      <c r="Z401" s="2">
        <v>2</v>
      </c>
      <c r="AA401" s="2">
        <v>0</v>
      </c>
      <c r="AI401" s="16"/>
      <c r="AJ401" s="18">
        <f t="shared" si="54"/>
        <v>4</v>
      </c>
      <c r="AK401" s="15">
        <v>5</v>
      </c>
      <c r="AL401" s="2">
        <v>0</v>
      </c>
      <c r="AM401" s="2">
        <v>0</v>
      </c>
      <c r="AN401" s="2">
        <v>0</v>
      </c>
      <c r="AV401" s="16"/>
      <c r="AW401" s="18">
        <f t="shared" si="55"/>
        <v>5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0</v>
      </c>
      <c r="BI401" s="16">
        <v>0</v>
      </c>
      <c r="BJ401" s="18">
        <f t="shared" si="49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T401" s="2">
        <v>0</v>
      </c>
      <c r="BU401" s="2">
        <v>0</v>
      </c>
      <c r="BV401" s="2">
        <v>0</v>
      </c>
      <c r="BW401" s="18">
        <f t="shared" si="50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F401" s="2">
        <v>0</v>
      </c>
      <c r="CG401" s="2">
        <v>0</v>
      </c>
      <c r="CH401" s="2">
        <v>0</v>
      </c>
      <c r="CI401" s="2">
        <v>0</v>
      </c>
      <c r="CJ401" s="18">
        <f t="shared" si="51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T401" s="2">
        <v>0</v>
      </c>
      <c r="CU401" s="2">
        <v>0</v>
      </c>
      <c r="CV401" s="16">
        <v>0</v>
      </c>
      <c r="CW401" s="18">
        <f t="shared" si="52"/>
        <v>0</v>
      </c>
    </row>
    <row r="402" spans="1:101" ht="13.05" customHeight="1" x14ac:dyDescent="0.2">
      <c r="A402" s="46" t="s">
        <v>15</v>
      </c>
      <c r="B402" s="46" t="s">
        <v>406</v>
      </c>
      <c r="C402" s="89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43">
        <v>0</v>
      </c>
      <c r="K402" s="15">
        <v>1</v>
      </c>
      <c r="L402" s="2">
        <v>0</v>
      </c>
      <c r="M402" s="2">
        <v>0</v>
      </c>
      <c r="N402" s="2">
        <v>0</v>
      </c>
      <c r="V402" s="16"/>
      <c r="W402" s="18">
        <f t="shared" si="53"/>
        <v>1</v>
      </c>
      <c r="X402" s="15">
        <v>1</v>
      </c>
      <c r="Y402" s="2">
        <v>0</v>
      </c>
      <c r="Z402" s="2">
        <v>0</v>
      </c>
      <c r="AA402" s="2">
        <v>0</v>
      </c>
      <c r="AI402" s="16"/>
      <c r="AJ402" s="18">
        <f t="shared" si="54"/>
        <v>1</v>
      </c>
      <c r="AK402" s="15">
        <v>1</v>
      </c>
      <c r="AL402" s="2">
        <v>0</v>
      </c>
      <c r="AM402" s="2">
        <v>0</v>
      </c>
      <c r="AN402" s="2">
        <v>0</v>
      </c>
      <c r="AV402" s="16"/>
      <c r="AW402" s="18">
        <f t="shared" si="55"/>
        <v>1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2">
        <v>0</v>
      </c>
      <c r="BI402" s="16">
        <v>0</v>
      </c>
      <c r="BJ402" s="18">
        <f t="shared" si="49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  <c r="BU402" s="2">
        <v>0</v>
      </c>
      <c r="BV402" s="2">
        <v>0</v>
      </c>
      <c r="BW402" s="18">
        <f t="shared" si="50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F402" s="2">
        <v>0</v>
      </c>
      <c r="CG402" s="2">
        <v>0</v>
      </c>
      <c r="CH402" s="2">
        <v>0</v>
      </c>
      <c r="CI402" s="2">
        <v>0</v>
      </c>
      <c r="CJ402" s="18">
        <f t="shared" si="51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T402" s="2">
        <v>0</v>
      </c>
      <c r="CU402" s="2">
        <v>0</v>
      </c>
      <c r="CV402" s="16">
        <v>0</v>
      </c>
      <c r="CW402" s="18">
        <f t="shared" si="52"/>
        <v>0</v>
      </c>
    </row>
    <row r="403" spans="1:101" ht="13.05" customHeight="1" x14ac:dyDescent="0.2">
      <c r="A403" s="46" t="s">
        <v>15</v>
      </c>
      <c r="B403" s="46" t="s">
        <v>406</v>
      </c>
      <c r="C403" s="89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43">
        <v>0</v>
      </c>
      <c r="K403" s="15">
        <v>0</v>
      </c>
      <c r="L403" s="2">
        <v>2</v>
      </c>
      <c r="M403" s="2">
        <v>0</v>
      </c>
      <c r="N403" s="2">
        <v>0</v>
      </c>
      <c r="V403" s="16"/>
      <c r="W403" s="18">
        <f t="shared" si="53"/>
        <v>2</v>
      </c>
      <c r="X403" s="15">
        <v>1</v>
      </c>
      <c r="Y403" s="2">
        <v>1</v>
      </c>
      <c r="Z403" s="2">
        <v>0</v>
      </c>
      <c r="AA403" s="2">
        <v>0</v>
      </c>
      <c r="AI403" s="16"/>
      <c r="AJ403" s="18">
        <f t="shared" si="54"/>
        <v>2</v>
      </c>
      <c r="AK403" s="15">
        <v>0</v>
      </c>
      <c r="AL403" s="2">
        <v>2</v>
      </c>
      <c r="AM403" s="2">
        <v>0</v>
      </c>
      <c r="AN403" s="2">
        <v>0</v>
      </c>
      <c r="AV403" s="16"/>
      <c r="AW403" s="18">
        <f t="shared" si="55"/>
        <v>2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16">
        <v>0</v>
      </c>
      <c r="BJ403" s="18">
        <f t="shared" si="49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T403" s="2">
        <v>0</v>
      </c>
      <c r="BU403" s="2">
        <v>0</v>
      </c>
      <c r="BV403" s="2">
        <v>0</v>
      </c>
      <c r="BW403" s="18">
        <f t="shared" si="50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18">
        <f t="shared" si="51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0</v>
      </c>
      <c r="CT403" s="2">
        <v>0</v>
      </c>
      <c r="CU403" s="2">
        <v>0</v>
      </c>
      <c r="CV403" s="16">
        <v>0</v>
      </c>
      <c r="CW403" s="18">
        <f t="shared" si="52"/>
        <v>0</v>
      </c>
    </row>
    <row r="404" spans="1:101" ht="13.05" customHeight="1" x14ac:dyDescent="0.2">
      <c r="A404" s="46" t="s">
        <v>15</v>
      </c>
      <c r="B404" s="46" t="s">
        <v>406</v>
      </c>
      <c r="C404" s="89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43">
        <v>0</v>
      </c>
      <c r="K404" s="15">
        <v>6</v>
      </c>
      <c r="L404" s="2">
        <v>11</v>
      </c>
      <c r="M404" s="2">
        <v>3</v>
      </c>
      <c r="N404" s="2">
        <v>0</v>
      </c>
      <c r="V404" s="16"/>
      <c r="W404" s="18">
        <f t="shared" si="53"/>
        <v>20</v>
      </c>
      <c r="X404" s="15">
        <v>1</v>
      </c>
      <c r="Y404" s="2">
        <v>7</v>
      </c>
      <c r="Z404" s="2">
        <v>3</v>
      </c>
      <c r="AA404" s="2">
        <v>0</v>
      </c>
      <c r="AI404" s="16"/>
      <c r="AJ404" s="18">
        <f t="shared" si="54"/>
        <v>11</v>
      </c>
      <c r="AK404" s="15">
        <v>3</v>
      </c>
      <c r="AL404" s="2">
        <v>6</v>
      </c>
      <c r="AM404" s="2">
        <v>0</v>
      </c>
      <c r="AN404" s="2">
        <v>0</v>
      </c>
      <c r="AV404" s="16"/>
      <c r="AW404" s="18">
        <f t="shared" si="55"/>
        <v>9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2">
        <v>0</v>
      </c>
      <c r="BI404" s="16">
        <v>0</v>
      </c>
      <c r="BJ404" s="18">
        <f t="shared" si="49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T404" s="2">
        <v>0</v>
      </c>
      <c r="BU404" s="2">
        <v>0</v>
      </c>
      <c r="BV404" s="2">
        <v>0</v>
      </c>
      <c r="BW404" s="18">
        <f t="shared" si="50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F404" s="2">
        <v>0</v>
      </c>
      <c r="CG404" s="2">
        <v>0</v>
      </c>
      <c r="CH404" s="2">
        <v>0</v>
      </c>
      <c r="CI404" s="2">
        <v>0</v>
      </c>
      <c r="CJ404" s="18">
        <f t="shared" si="51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S404" s="2">
        <v>0</v>
      </c>
      <c r="CT404" s="2">
        <v>0</v>
      </c>
      <c r="CU404" s="2">
        <v>0</v>
      </c>
      <c r="CV404" s="16">
        <v>0</v>
      </c>
      <c r="CW404" s="18">
        <f t="shared" si="52"/>
        <v>0</v>
      </c>
    </row>
    <row r="405" spans="1:101" ht="13.05" customHeight="1" x14ac:dyDescent="0.2">
      <c r="A405" s="46" t="s">
        <v>464</v>
      </c>
      <c r="B405" s="46" t="s">
        <v>465</v>
      </c>
      <c r="C405" s="89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43">
        <v>0</v>
      </c>
      <c r="K405" s="15">
        <v>0</v>
      </c>
      <c r="L405" s="2">
        <v>0</v>
      </c>
      <c r="M405" s="2">
        <v>0</v>
      </c>
      <c r="N405" s="2">
        <v>0</v>
      </c>
      <c r="V405" s="16"/>
      <c r="W405" s="18">
        <f t="shared" si="53"/>
        <v>0</v>
      </c>
      <c r="X405" s="15">
        <v>0</v>
      </c>
      <c r="Y405" s="2">
        <v>0</v>
      </c>
      <c r="Z405" s="2">
        <v>0</v>
      </c>
      <c r="AA405" s="2">
        <v>0</v>
      </c>
      <c r="AI405" s="16"/>
      <c r="AJ405" s="18">
        <f t="shared" si="54"/>
        <v>0</v>
      </c>
      <c r="AK405" s="15">
        <v>0</v>
      </c>
      <c r="AL405" s="2">
        <v>0</v>
      </c>
      <c r="AM405" s="2">
        <v>0</v>
      </c>
      <c r="AN405" s="2">
        <v>0</v>
      </c>
      <c r="AV405" s="16"/>
      <c r="AW405" s="18">
        <f t="shared" si="55"/>
        <v>0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16">
        <v>0</v>
      </c>
      <c r="BJ405" s="18">
        <f t="shared" si="49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0</v>
      </c>
      <c r="BU405" s="2">
        <v>0</v>
      </c>
      <c r="BV405" s="2">
        <v>0</v>
      </c>
      <c r="BW405" s="18">
        <f t="shared" si="50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F405" s="2">
        <v>0</v>
      </c>
      <c r="CG405" s="2">
        <v>0</v>
      </c>
      <c r="CH405" s="2">
        <v>0</v>
      </c>
      <c r="CI405" s="2">
        <v>0</v>
      </c>
      <c r="CJ405" s="18">
        <f t="shared" si="51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S405" s="2">
        <v>0</v>
      </c>
      <c r="CT405" s="2">
        <v>0</v>
      </c>
      <c r="CU405" s="2">
        <v>0</v>
      </c>
      <c r="CV405" s="16">
        <v>0</v>
      </c>
      <c r="CW405" s="18">
        <f t="shared" si="52"/>
        <v>0</v>
      </c>
    </row>
    <row r="406" spans="1:101" ht="13.05" customHeight="1" x14ac:dyDescent="0.2">
      <c r="A406" s="46" t="s">
        <v>464</v>
      </c>
      <c r="B406" s="46" t="s">
        <v>465</v>
      </c>
      <c r="C406" s="89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43">
        <v>0</v>
      </c>
      <c r="K406" s="15">
        <v>0</v>
      </c>
      <c r="L406" s="2">
        <v>0</v>
      </c>
      <c r="M406" s="2">
        <v>0</v>
      </c>
      <c r="N406" s="2">
        <v>0</v>
      </c>
      <c r="V406" s="16"/>
      <c r="W406" s="18">
        <f t="shared" si="53"/>
        <v>0</v>
      </c>
      <c r="X406" s="15">
        <v>0</v>
      </c>
      <c r="Y406" s="2">
        <v>0</v>
      </c>
      <c r="Z406" s="2">
        <v>0</v>
      </c>
      <c r="AA406" s="2">
        <v>0</v>
      </c>
      <c r="AI406" s="16"/>
      <c r="AJ406" s="18">
        <f t="shared" si="54"/>
        <v>0</v>
      </c>
      <c r="AK406" s="15">
        <v>0</v>
      </c>
      <c r="AL406" s="2">
        <v>0</v>
      </c>
      <c r="AM406" s="2">
        <v>0</v>
      </c>
      <c r="AN406" s="2">
        <v>0</v>
      </c>
      <c r="AV406" s="16"/>
      <c r="AW406" s="18">
        <f t="shared" si="55"/>
        <v>0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2">
        <v>0</v>
      </c>
      <c r="BI406" s="16">
        <v>0</v>
      </c>
      <c r="BJ406" s="18">
        <f t="shared" si="49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  <c r="BU406" s="2">
        <v>0</v>
      </c>
      <c r="BV406" s="2">
        <v>0</v>
      </c>
      <c r="BW406" s="18">
        <f t="shared" si="50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F406" s="2">
        <v>0</v>
      </c>
      <c r="CG406" s="2">
        <v>0</v>
      </c>
      <c r="CH406" s="2">
        <v>0</v>
      </c>
      <c r="CI406" s="2">
        <v>0</v>
      </c>
      <c r="CJ406" s="18">
        <f t="shared" si="51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S406" s="2">
        <v>0</v>
      </c>
      <c r="CT406" s="2">
        <v>0</v>
      </c>
      <c r="CU406" s="2">
        <v>0</v>
      </c>
      <c r="CV406" s="16">
        <v>0</v>
      </c>
      <c r="CW406" s="18">
        <f t="shared" si="52"/>
        <v>0</v>
      </c>
    </row>
    <row r="407" spans="1:101" ht="13.05" customHeight="1" x14ac:dyDescent="0.2">
      <c r="A407" s="46" t="s">
        <v>464</v>
      </c>
      <c r="B407" s="46" t="s">
        <v>465</v>
      </c>
      <c r="C407" s="89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43">
        <v>0</v>
      </c>
      <c r="K407" s="15">
        <v>0</v>
      </c>
      <c r="L407" s="2">
        <v>0</v>
      </c>
      <c r="M407" s="2">
        <v>0</v>
      </c>
      <c r="N407" s="2">
        <v>0</v>
      </c>
      <c r="V407" s="16"/>
      <c r="W407" s="18">
        <f t="shared" si="53"/>
        <v>0</v>
      </c>
      <c r="X407" s="15">
        <v>0</v>
      </c>
      <c r="Y407" s="2">
        <v>0</v>
      </c>
      <c r="Z407" s="2">
        <v>0</v>
      </c>
      <c r="AA407" s="2">
        <v>0</v>
      </c>
      <c r="AI407" s="16"/>
      <c r="AJ407" s="18">
        <f t="shared" si="54"/>
        <v>0</v>
      </c>
      <c r="AK407" s="15">
        <v>0</v>
      </c>
      <c r="AL407" s="2">
        <v>0</v>
      </c>
      <c r="AM407" s="2">
        <v>0</v>
      </c>
      <c r="AN407" s="2">
        <v>0</v>
      </c>
      <c r="AV407" s="16"/>
      <c r="AW407" s="18">
        <f t="shared" si="55"/>
        <v>0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16">
        <v>0</v>
      </c>
      <c r="BJ407" s="18">
        <f t="shared" si="49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  <c r="BU407" s="2">
        <v>0</v>
      </c>
      <c r="BV407" s="2">
        <v>0</v>
      </c>
      <c r="BW407" s="18">
        <f t="shared" si="50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F407" s="2">
        <v>0</v>
      </c>
      <c r="CG407" s="2">
        <v>0</v>
      </c>
      <c r="CH407" s="2">
        <v>0</v>
      </c>
      <c r="CI407" s="2">
        <v>0</v>
      </c>
      <c r="CJ407" s="18">
        <f t="shared" si="51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S407" s="2">
        <v>0</v>
      </c>
      <c r="CT407" s="2">
        <v>0</v>
      </c>
      <c r="CU407" s="2">
        <v>0</v>
      </c>
      <c r="CV407" s="16">
        <v>0</v>
      </c>
      <c r="CW407" s="18">
        <f t="shared" si="52"/>
        <v>0</v>
      </c>
    </row>
    <row r="408" spans="1:101" ht="13.05" customHeight="1" x14ac:dyDescent="0.2">
      <c r="A408" s="46" t="s">
        <v>464</v>
      </c>
      <c r="B408" s="46" t="s">
        <v>465</v>
      </c>
      <c r="C408" s="89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43">
        <v>0</v>
      </c>
      <c r="K408" s="15">
        <v>0</v>
      </c>
      <c r="L408" s="2">
        <v>0</v>
      </c>
      <c r="M408" s="2">
        <v>0</v>
      </c>
      <c r="N408" s="2">
        <v>0</v>
      </c>
      <c r="V408" s="16"/>
      <c r="W408" s="18">
        <f t="shared" si="53"/>
        <v>0</v>
      </c>
      <c r="X408" s="15">
        <v>0</v>
      </c>
      <c r="Y408" s="2">
        <v>0</v>
      </c>
      <c r="Z408" s="2">
        <v>0</v>
      </c>
      <c r="AA408" s="2">
        <v>0</v>
      </c>
      <c r="AI408" s="16"/>
      <c r="AJ408" s="18">
        <f t="shared" si="54"/>
        <v>0</v>
      </c>
      <c r="AK408" s="15">
        <v>0</v>
      </c>
      <c r="AL408" s="2">
        <v>0</v>
      </c>
      <c r="AM408" s="2">
        <v>0</v>
      </c>
      <c r="AN408" s="2">
        <v>0</v>
      </c>
      <c r="AV408" s="16"/>
      <c r="AW408" s="18">
        <f t="shared" si="55"/>
        <v>0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H408" s="2">
        <v>0</v>
      </c>
      <c r="BI408" s="16">
        <v>0</v>
      </c>
      <c r="BJ408" s="18">
        <f t="shared" si="49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T408" s="2">
        <v>0</v>
      </c>
      <c r="BU408" s="2">
        <v>0</v>
      </c>
      <c r="BV408" s="2">
        <v>0</v>
      </c>
      <c r="BW408" s="18">
        <f t="shared" si="50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F408" s="2">
        <v>0</v>
      </c>
      <c r="CG408" s="2">
        <v>0</v>
      </c>
      <c r="CH408" s="2">
        <v>0</v>
      </c>
      <c r="CI408" s="2">
        <v>0</v>
      </c>
      <c r="CJ408" s="18">
        <f t="shared" si="51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T408" s="2">
        <v>0</v>
      </c>
      <c r="CU408" s="2">
        <v>0</v>
      </c>
      <c r="CV408" s="16">
        <v>0</v>
      </c>
      <c r="CW408" s="18">
        <f t="shared" si="52"/>
        <v>0</v>
      </c>
    </row>
    <row r="409" spans="1:101" ht="13.05" customHeight="1" x14ac:dyDescent="0.2">
      <c r="A409" s="46" t="s">
        <v>464</v>
      </c>
      <c r="B409" s="46" t="s">
        <v>465</v>
      </c>
      <c r="C409" s="89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43">
        <v>0</v>
      </c>
      <c r="K409" s="15">
        <v>0</v>
      </c>
      <c r="L409" s="2">
        <v>0</v>
      </c>
      <c r="M409" s="2">
        <v>0</v>
      </c>
      <c r="N409" s="2">
        <v>0</v>
      </c>
      <c r="V409" s="16"/>
      <c r="W409" s="18">
        <f t="shared" si="53"/>
        <v>0</v>
      </c>
      <c r="X409" s="15">
        <v>0</v>
      </c>
      <c r="Y409" s="2">
        <v>0</v>
      </c>
      <c r="Z409" s="2">
        <v>0</v>
      </c>
      <c r="AA409" s="2">
        <v>0</v>
      </c>
      <c r="AI409" s="16"/>
      <c r="AJ409" s="18">
        <f t="shared" si="54"/>
        <v>0</v>
      </c>
      <c r="AK409" s="15">
        <v>0</v>
      </c>
      <c r="AL409" s="2">
        <v>0</v>
      </c>
      <c r="AM409" s="2">
        <v>0</v>
      </c>
      <c r="AN409" s="2">
        <v>0</v>
      </c>
      <c r="AV409" s="16"/>
      <c r="AW409" s="18">
        <f t="shared" si="55"/>
        <v>0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2">
        <v>0</v>
      </c>
      <c r="BI409" s="16">
        <v>0</v>
      </c>
      <c r="BJ409" s="18">
        <f t="shared" si="49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U409" s="2">
        <v>0</v>
      </c>
      <c r="BV409" s="2">
        <v>0</v>
      </c>
      <c r="BW409" s="18">
        <f t="shared" si="50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G409" s="2">
        <v>0</v>
      </c>
      <c r="CH409" s="2">
        <v>0</v>
      </c>
      <c r="CI409" s="2">
        <v>0</v>
      </c>
      <c r="CJ409" s="18">
        <f t="shared" si="51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T409" s="2">
        <v>0</v>
      </c>
      <c r="CU409" s="2">
        <v>0</v>
      </c>
      <c r="CV409" s="16">
        <v>0</v>
      </c>
      <c r="CW409" s="18">
        <f t="shared" si="52"/>
        <v>0</v>
      </c>
    </row>
    <row r="410" spans="1:101" ht="13.05" customHeight="1" x14ac:dyDescent="0.2">
      <c r="A410" s="46" t="s">
        <v>464</v>
      </c>
      <c r="B410" s="46" t="s">
        <v>465</v>
      </c>
      <c r="C410" s="89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43">
        <v>0</v>
      </c>
      <c r="K410" s="15">
        <v>0</v>
      </c>
      <c r="L410" s="2">
        <v>0</v>
      </c>
      <c r="M410" s="2">
        <v>0</v>
      </c>
      <c r="N410" s="2">
        <v>9</v>
      </c>
      <c r="V410" s="16"/>
      <c r="W410" s="18">
        <f t="shared" si="53"/>
        <v>9</v>
      </c>
      <c r="X410" s="15">
        <v>0</v>
      </c>
      <c r="Y410" s="2">
        <v>0</v>
      </c>
      <c r="Z410" s="2">
        <v>0</v>
      </c>
      <c r="AA410" s="2">
        <v>0</v>
      </c>
      <c r="AI410" s="16"/>
      <c r="AJ410" s="18">
        <f t="shared" si="54"/>
        <v>0</v>
      </c>
      <c r="AK410" s="15">
        <v>0</v>
      </c>
      <c r="AL410" s="2">
        <v>0</v>
      </c>
      <c r="AM410" s="2">
        <v>0</v>
      </c>
      <c r="AN410" s="2">
        <v>9</v>
      </c>
      <c r="AV410" s="16"/>
      <c r="AW410" s="18">
        <f t="shared" si="55"/>
        <v>9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16">
        <v>0</v>
      </c>
      <c r="BJ410" s="18">
        <f t="shared" si="49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0</v>
      </c>
      <c r="BU410" s="2">
        <v>0</v>
      </c>
      <c r="BV410" s="2">
        <v>0</v>
      </c>
      <c r="BW410" s="18">
        <f t="shared" si="50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G410" s="2">
        <v>0</v>
      </c>
      <c r="CH410" s="2">
        <v>0</v>
      </c>
      <c r="CI410" s="2">
        <v>0</v>
      </c>
      <c r="CJ410" s="18">
        <f t="shared" si="51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U410" s="2">
        <v>0</v>
      </c>
      <c r="CV410" s="16">
        <v>0</v>
      </c>
      <c r="CW410" s="18">
        <f t="shared" si="52"/>
        <v>0</v>
      </c>
    </row>
    <row r="411" spans="1:101" ht="13.05" customHeight="1" x14ac:dyDescent="0.2">
      <c r="A411" s="46" t="s">
        <v>464</v>
      </c>
      <c r="B411" s="46" t="s">
        <v>465</v>
      </c>
      <c r="C411" s="89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43">
        <v>0</v>
      </c>
      <c r="K411" s="15">
        <v>0</v>
      </c>
      <c r="L411" s="2">
        <v>0</v>
      </c>
      <c r="M411" s="2">
        <v>0</v>
      </c>
      <c r="N411" s="2">
        <v>0</v>
      </c>
      <c r="V411" s="16"/>
      <c r="W411" s="18">
        <f t="shared" si="53"/>
        <v>0</v>
      </c>
      <c r="X411" s="15">
        <v>0</v>
      </c>
      <c r="Y411" s="2">
        <v>0</v>
      </c>
      <c r="Z411" s="2">
        <v>0</v>
      </c>
      <c r="AA411" s="2">
        <v>0</v>
      </c>
      <c r="AI411" s="16"/>
      <c r="AJ411" s="18">
        <f t="shared" si="54"/>
        <v>0</v>
      </c>
      <c r="AK411" s="15">
        <v>0</v>
      </c>
      <c r="AL411" s="2">
        <v>0</v>
      </c>
      <c r="AM411" s="2">
        <v>0</v>
      </c>
      <c r="AN411" s="2">
        <v>0</v>
      </c>
      <c r="AV411" s="16"/>
      <c r="AW411" s="18">
        <f t="shared" si="55"/>
        <v>0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H411" s="2">
        <v>0</v>
      </c>
      <c r="BI411" s="16">
        <v>0</v>
      </c>
      <c r="BJ411" s="18">
        <f t="shared" si="49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0</v>
      </c>
      <c r="BU411" s="2">
        <v>0</v>
      </c>
      <c r="BV411" s="2">
        <v>0</v>
      </c>
      <c r="BW411" s="18">
        <f t="shared" si="50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F411" s="2">
        <v>0</v>
      </c>
      <c r="CG411" s="2">
        <v>0</v>
      </c>
      <c r="CH411" s="2">
        <v>0</v>
      </c>
      <c r="CI411" s="2">
        <v>0</v>
      </c>
      <c r="CJ411" s="18">
        <f t="shared" si="51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S411" s="2">
        <v>0</v>
      </c>
      <c r="CT411" s="2">
        <v>0</v>
      </c>
      <c r="CU411" s="2">
        <v>0</v>
      </c>
      <c r="CV411" s="16">
        <v>0</v>
      </c>
      <c r="CW411" s="18">
        <f t="shared" si="52"/>
        <v>0</v>
      </c>
    </row>
    <row r="412" spans="1:101" ht="13.05" customHeight="1" x14ac:dyDescent="0.2">
      <c r="A412" s="46" t="s">
        <v>464</v>
      </c>
      <c r="B412" s="46" t="s">
        <v>465</v>
      </c>
      <c r="C412" s="89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43">
        <v>0</v>
      </c>
      <c r="K412" s="15">
        <v>0</v>
      </c>
      <c r="L412" s="2">
        <v>0</v>
      </c>
      <c r="M412" s="2">
        <v>0</v>
      </c>
      <c r="N412" s="2">
        <v>0</v>
      </c>
      <c r="V412" s="16"/>
      <c r="W412" s="18">
        <f t="shared" si="53"/>
        <v>0</v>
      </c>
      <c r="X412" s="15">
        <v>0</v>
      </c>
      <c r="Y412" s="2">
        <v>0</v>
      </c>
      <c r="Z412" s="2">
        <v>0</v>
      </c>
      <c r="AA412" s="2">
        <v>0</v>
      </c>
      <c r="AI412" s="16"/>
      <c r="AJ412" s="18">
        <f t="shared" si="54"/>
        <v>0</v>
      </c>
      <c r="AK412" s="15">
        <v>0</v>
      </c>
      <c r="AL412" s="2">
        <v>0</v>
      </c>
      <c r="AM412" s="2">
        <v>0</v>
      </c>
      <c r="AN412" s="2">
        <v>0</v>
      </c>
      <c r="AV412" s="16"/>
      <c r="AW412" s="18">
        <f t="shared" si="55"/>
        <v>0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16">
        <v>0</v>
      </c>
      <c r="BJ412" s="18">
        <f t="shared" si="49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18">
        <f t="shared" si="50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F412" s="2">
        <v>0</v>
      </c>
      <c r="CG412" s="2">
        <v>0</v>
      </c>
      <c r="CH412" s="2">
        <v>0</v>
      </c>
      <c r="CI412" s="2">
        <v>0</v>
      </c>
      <c r="CJ412" s="18">
        <f t="shared" si="51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S412" s="2">
        <v>0</v>
      </c>
      <c r="CT412" s="2">
        <v>0</v>
      </c>
      <c r="CU412" s="2">
        <v>0</v>
      </c>
      <c r="CV412" s="16">
        <v>0</v>
      </c>
      <c r="CW412" s="18">
        <f t="shared" si="52"/>
        <v>0</v>
      </c>
    </row>
    <row r="413" spans="1:101" ht="13.05" customHeight="1" x14ac:dyDescent="0.2">
      <c r="A413" s="46" t="s">
        <v>464</v>
      </c>
      <c r="B413" s="46" t="s">
        <v>465</v>
      </c>
      <c r="C413" s="89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43">
        <v>0</v>
      </c>
      <c r="K413" s="15">
        <v>0</v>
      </c>
      <c r="L413" s="2">
        <v>0</v>
      </c>
      <c r="M413" s="2">
        <v>0</v>
      </c>
      <c r="N413" s="2">
        <v>0</v>
      </c>
      <c r="V413" s="16"/>
      <c r="W413" s="18">
        <f t="shared" si="53"/>
        <v>0</v>
      </c>
      <c r="X413" s="15">
        <v>0</v>
      </c>
      <c r="Y413" s="2">
        <v>0</v>
      </c>
      <c r="Z413" s="2">
        <v>0</v>
      </c>
      <c r="AA413" s="2">
        <v>0</v>
      </c>
      <c r="AI413" s="16"/>
      <c r="AJ413" s="18">
        <f t="shared" si="54"/>
        <v>0</v>
      </c>
      <c r="AK413" s="15">
        <v>0</v>
      </c>
      <c r="AL413" s="2">
        <v>0</v>
      </c>
      <c r="AM413" s="2">
        <v>0</v>
      </c>
      <c r="AN413" s="2">
        <v>0</v>
      </c>
      <c r="AV413" s="16"/>
      <c r="AW413" s="18">
        <f t="shared" si="55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H413" s="2">
        <v>0</v>
      </c>
      <c r="BI413" s="16">
        <v>0</v>
      </c>
      <c r="BJ413" s="18">
        <f t="shared" si="49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T413" s="2">
        <v>0</v>
      </c>
      <c r="BU413" s="2">
        <v>0</v>
      </c>
      <c r="BV413" s="2">
        <v>0</v>
      </c>
      <c r="BW413" s="18">
        <f t="shared" si="50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F413" s="2">
        <v>0</v>
      </c>
      <c r="CG413" s="2">
        <v>0</v>
      </c>
      <c r="CH413" s="2">
        <v>0</v>
      </c>
      <c r="CI413" s="2">
        <v>0</v>
      </c>
      <c r="CJ413" s="18">
        <f t="shared" si="51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T413" s="2">
        <v>0</v>
      </c>
      <c r="CU413" s="2">
        <v>0</v>
      </c>
      <c r="CV413" s="16">
        <v>0</v>
      </c>
      <c r="CW413" s="18">
        <f t="shared" si="52"/>
        <v>0</v>
      </c>
    </row>
    <row r="414" spans="1:101" ht="13.05" customHeight="1" x14ac:dyDescent="0.2">
      <c r="A414" s="46" t="s">
        <v>464</v>
      </c>
      <c r="B414" s="46" t="s">
        <v>465</v>
      </c>
      <c r="C414" s="89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43">
        <v>0</v>
      </c>
      <c r="K414" s="15">
        <v>0</v>
      </c>
      <c r="L414" s="2">
        <v>0</v>
      </c>
      <c r="M414" s="2">
        <v>0</v>
      </c>
      <c r="N414" s="2">
        <v>0</v>
      </c>
      <c r="V414" s="16"/>
      <c r="W414" s="18">
        <f t="shared" si="53"/>
        <v>0</v>
      </c>
      <c r="X414" s="15">
        <v>0</v>
      </c>
      <c r="Y414" s="2">
        <v>0</v>
      </c>
      <c r="Z414" s="2">
        <v>0</v>
      </c>
      <c r="AA414" s="2">
        <v>0</v>
      </c>
      <c r="AI414" s="16"/>
      <c r="AJ414" s="18">
        <f t="shared" si="54"/>
        <v>0</v>
      </c>
      <c r="AK414" s="15">
        <v>0</v>
      </c>
      <c r="AL414" s="2">
        <v>0</v>
      </c>
      <c r="AM414" s="2">
        <v>0</v>
      </c>
      <c r="AN414" s="2">
        <v>0</v>
      </c>
      <c r="AV414" s="16"/>
      <c r="AW414" s="18">
        <f t="shared" si="55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H414" s="2">
        <v>0</v>
      </c>
      <c r="BI414" s="16">
        <v>0</v>
      </c>
      <c r="BJ414" s="18">
        <f t="shared" si="49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T414" s="2">
        <v>0</v>
      </c>
      <c r="BU414" s="2">
        <v>0</v>
      </c>
      <c r="BV414" s="2">
        <v>0</v>
      </c>
      <c r="BW414" s="18">
        <f t="shared" si="50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F414" s="2">
        <v>0</v>
      </c>
      <c r="CG414" s="2">
        <v>0</v>
      </c>
      <c r="CH414" s="2">
        <v>0</v>
      </c>
      <c r="CI414" s="2">
        <v>0</v>
      </c>
      <c r="CJ414" s="18">
        <f t="shared" si="51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S414" s="2">
        <v>0</v>
      </c>
      <c r="CT414" s="2">
        <v>0</v>
      </c>
      <c r="CU414" s="2">
        <v>0</v>
      </c>
      <c r="CV414" s="16">
        <v>0</v>
      </c>
      <c r="CW414" s="18">
        <f t="shared" si="52"/>
        <v>0</v>
      </c>
    </row>
    <row r="415" spans="1:101" ht="13.05" customHeight="1" x14ac:dyDescent="0.2">
      <c r="A415" s="46" t="s">
        <v>464</v>
      </c>
      <c r="B415" s="46" t="s">
        <v>465</v>
      </c>
      <c r="C415" s="89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43">
        <v>0</v>
      </c>
      <c r="K415" s="15">
        <v>0</v>
      </c>
      <c r="L415" s="2">
        <v>0</v>
      </c>
      <c r="M415" s="2">
        <v>0</v>
      </c>
      <c r="N415" s="2">
        <v>0</v>
      </c>
      <c r="V415" s="16"/>
      <c r="W415" s="18">
        <f t="shared" si="53"/>
        <v>0</v>
      </c>
      <c r="X415" s="15">
        <v>0</v>
      </c>
      <c r="Y415" s="2">
        <v>0</v>
      </c>
      <c r="Z415" s="2">
        <v>0</v>
      </c>
      <c r="AA415" s="2">
        <v>0</v>
      </c>
      <c r="AI415" s="16"/>
      <c r="AJ415" s="18">
        <f t="shared" si="54"/>
        <v>0</v>
      </c>
      <c r="AK415" s="15">
        <v>0</v>
      </c>
      <c r="AL415" s="2">
        <v>0</v>
      </c>
      <c r="AM415" s="2">
        <v>0</v>
      </c>
      <c r="AN415" s="2">
        <v>0</v>
      </c>
      <c r="AV415" s="16"/>
      <c r="AW415" s="18">
        <f t="shared" si="55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G415" s="2">
        <v>0</v>
      </c>
      <c r="BH415" s="2">
        <v>0</v>
      </c>
      <c r="BI415" s="16">
        <v>0</v>
      </c>
      <c r="BJ415" s="18">
        <f t="shared" si="49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T415" s="2">
        <v>0</v>
      </c>
      <c r="BU415" s="2">
        <v>0</v>
      </c>
      <c r="BV415" s="2">
        <v>0</v>
      </c>
      <c r="BW415" s="18">
        <f t="shared" si="50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F415" s="2">
        <v>0</v>
      </c>
      <c r="CG415" s="2">
        <v>0</v>
      </c>
      <c r="CH415" s="2">
        <v>0</v>
      </c>
      <c r="CI415" s="2">
        <v>0</v>
      </c>
      <c r="CJ415" s="18">
        <f t="shared" si="51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S415" s="2">
        <v>0</v>
      </c>
      <c r="CT415" s="2">
        <v>0</v>
      </c>
      <c r="CU415" s="2">
        <v>0</v>
      </c>
      <c r="CV415" s="16">
        <v>0</v>
      </c>
      <c r="CW415" s="18">
        <f t="shared" si="52"/>
        <v>0</v>
      </c>
    </row>
    <row r="416" spans="1:101" ht="13.05" customHeight="1" x14ac:dyDescent="0.2">
      <c r="A416" s="46" t="s">
        <v>464</v>
      </c>
      <c r="B416" s="46" t="s">
        <v>465</v>
      </c>
      <c r="C416" s="89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43">
        <v>0</v>
      </c>
      <c r="K416" s="15">
        <v>0</v>
      </c>
      <c r="L416" s="2">
        <v>0</v>
      </c>
      <c r="M416" s="2">
        <v>0</v>
      </c>
      <c r="N416" s="2">
        <v>0</v>
      </c>
      <c r="V416" s="16"/>
      <c r="W416" s="18">
        <f t="shared" si="53"/>
        <v>0</v>
      </c>
      <c r="X416" s="15">
        <v>0</v>
      </c>
      <c r="Y416" s="2">
        <v>0</v>
      </c>
      <c r="Z416" s="2">
        <v>0</v>
      </c>
      <c r="AA416" s="2">
        <v>0</v>
      </c>
      <c r="AI416" s="16"/>
      <c r="AJ416" s="18">
        <f t="shared" si="54"/>
        <v>0</v>
      </c>
      <c r="AK416" s="15">
        <v>0</v>
      </c>
      <c r="AL416" s="2">
        <v>0</v>
      </c>
      <c r="AM416" s="2">
        <v>0</v>
      </c>
      <c r="AN416" s="2">
        <v>0</v>
      </c>
      <c r="AV416" s="16"/>
      <c r="AW416" s="18">
        <f t="shared" si="55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H416" s="2">
        <v>0</v>
      </c>
      <c r="BI416" s="16">
        <v>0</v>
      </c>
      <c r="BJ416" s="18">
        <f t="shared" si="49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0</v>
      </c>
      <c r="BU416" s="2">
        <v>0</v>
      </c>
      <c r="BV416" s="2">
        <v>0</v>
      </c>
      <c r="BW416" s="18">
        <f t="shared" si="50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F416" s="2">
        <v>0</v>
      </c>
      <c r="CG416" s="2">
        <v>0</v>
      </c>
      <c r="CH416" s="2">
        <v>0</v>
      </c>
      <c r="CI416" s="2">
        <v>0</v>
      </c>
      <c r="CJ416" s="18">
        <f t="shared" si="51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S416" s="2">
        <v>0</v>
      </c>
      <c r="CT416" s="2">
        <v>0</v>
      </c>
      <c r="CU416" s="2">
        <v>0</v>
      </c>
      <c r="CV416" s="16">
        <v>0</v>
      </c>
      <c r="CW416" s="18">
        <f t="shared" si="52"/>
        <v>0</v>
      </c>
    </row>
    <row r="417" spans="1:101" ht="13.05" customHeight="1" x14ac:dyDescent="0.2">
      <c r="A417" s="46" t="s">
        <v>464</v>
      </c>
      <c r="B417" s="46" t="s">
        <v>465</v>
      </c>
      <c r="C417" s="89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43">
        <v>0</v>
      </c>
      <c r="K417" s="15">
        <v>0</v>
      </c>
      <c r="L417" s="2">
        <v>0</v>
      </c>
      <c r="M417" s="2">
        <v>0</v>
      </c>
      <c r="N417" s="2">
        <v>0</v>
      </c>
      <c r="V417" s="16"/>
      <c r="W417" s="18">
        <f t="shared" si="53"/>
        <v>0</v>
      </c>
      <c r="X417" s="15">
        <v>0</v>
      </c>
      <c r="Y417" s="2">
        <v>0</v>
      </c>
      <c r="Z417" s="2">
        <v>0</v>
      </c>
      <c r="AA417" s="2">
        <v>0</v>
      </c>
      <c r="AI417" s="16"/>
      <c r="AJ417" s="18">
        <f t="shared" si="54"/>
        <v>0</v>
      </c>
      <c r="AK417" s="15">
        <v>0</v>
      </c>
      <c r="AL417" s="2">
        <v>0</v>
      </c>
      <c r="AM417" s="2">
        <v>0</v>
      </c>
      <c r="AN417" s="2">
        <v>0</v>
      </c>
      <c r="AV417" s="16"/>
      <c r="AW417" s="18">
        <f t="shared" si="55"/>
        <v>0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F417" s="2">
        <v>0</v>
      </c>
      <c r="BG417" s="2">
        <v>0</v>
      </c>
      <c r="BH417" s="2">
        <v>0</v>
      </c>
      <c r="BI417" s="16">
        <v>0</v>
      </c>
      <c r="BJ417" s="18">
        <f t="shared" si="49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0</v>
      </c>
      <c r="BU417" s="2">
        <v>0</v>
      </c>
      <c r="BV417" s="2">
        <v>0</v>
      </c>
      <c r="BW417" s="18">
        <f t="shared" si="50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F417" s="2">
        <v>0</v>
      </c>
      <c r="CG417" s="2">
        <v>0</v>
      </c>
      <c r="CH417" s="2">
        <v>0</v>
      </c>
      <c r="CI417" s="2">
        <v>0</v>
      </c>
      <c r="CJ417" s="18">
        <f t="shared" si="51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S417" s="2">
        <v>0</v>
      </c>
      <c r="CT417" s="2">
        <v>0</v>
      </c>
      <c r="CU417" s="2">
        <v>0</v>
      </c>
      <c r="CV417" s="16">
        <v>0</v>
      </c>
      <c r="CW417" s="18">
        <f t="shared" si="52"/>
        <v>0</v>
      </c>
    </row>
    <row r="418" spans="1:101" ht="13.05" customHeight="1" x14ac:dyDescent="0.2">
      <c r="A418" s="46" t="s">
        <v>464</v>
      </c>
      <c r="B418" s="46" t="s">
        <v>479</v>
      </c>
      <c r="C418" s="89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43">
        <v>0</v>
      </c>
      <c r="K418" s="15">
        <v>0</v>
      </c>
      <c r="L418" s="2">
        <v>0</v>
      </c>
      <c r="M418" s="2">
        <v>0</v>
      </c>
      <c r="N418" s="2">
        <v>0</v>
      </c>
      <c r="V418" s="16"/>
      <c r="W418" s="18">
        <f t="shared" si="53"/>
        <v>0</v>
      </c>
      <c r="X418" s="15">
        <v>0</v>
      </c>
      <c r="Y418" s="2">
        <v>0</v>
      </c>
      <c r="Z418" s="2">
        <v>0</v>
      </c>
      <c r="AA418" s="2">
        <v>0</v>
      </c>
      <c r="AI418" s="16"/>
      <c r="AJ418" s="18">
        <f t="shared" si="54"/>
        <v>0</v>
      </c>
      <c r="AK418" s="15">
        <v>0</v>
      </c>
      <c r="AL418" s="2">
        <v>0</v>
      </c>
      <c r="AM418" s="2">
        <v>0</v>
      </c>
      <c r="AN418" s="2">
        <v>0</v>
      </c>
      <c r="AV418" s="16"/>
      <c r="AW418" s="18">
        <f t="shared" si="55"/>
        <v>0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G418" s="2">
        <v>0</v>
      </c>
      <c r="BH418" s="2">
        <v>0</v>
      </c>
      <c r="BI418" s="16">
        <v>0</v>
      </c>
      <c r="BJ418" s="18">
        <f t="shared" si="49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0</v>
      </c>
      <c r="BU418" s="2">
        <v>0</v>
      </c>
      <c r="BV418" s="2">
        <v>0</v>
      </c>
      <c r="BW418" s="18">
        <f t="shared" si="50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F418" s="2">
        <v>0</v>
      </c>
      <c r="CG418" s="2">
        <v>0</v>
      </c>
      <c r="CH418" s="2">
        <v>0</v>
      </c>
      <c r="CI418" s="2">
        <v>0</v>
      </c>
      <c r="CJ418" s="18">
        <f t="shared" si="51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S418" s="2">
        <v>0</v>
      </c>
      <c r="CT418" s="2">
        <v>0</v>
      </c>
      <c r="CU418" s="2">
        <v>0</v>
      </c>
      <c r="CV418" s="16">
        <v>0</v>
      </c>
      <c r="CW418" s="18">
        <f t="shared" si="52"/>
        <v>0</v>
      </c>
    </row>
    <row r="419" spans="1:101" ht="13.05" customHeight="1" x14ac:dyDescent="0.2">
      <c r="A419" s="46" t="s">
        <v>464</v>
      </c>
      <c r="B419" s="46" t="s">
        <v>479</v>
      </c>
      <c r="C419" s="89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44">
        <v>0</v>
      </c>
      <c r="K419" s="15">
        <v>0</v>
      </c>
      <c r="L419" s="2">
        <v>0</v>
      </c>
      <c r="M419" s="2">
        <v>0</v>
      </c>
      <c r="N419" s="2">
        <v>0</v>
      </c>
      <c r="V419" s="16"/>
      <c r="W419" s="18">
        <f t="shared" si="53"/>
        <v>0</v>
      </c>
      <c r="X419" s="15">
        <v>0</v>
      </c>
      <c r="Y419" s="2">
        <v>0</v>
      </c>
      <c r="Z419" s="2">
        <v>0</v>
      </c>
      <c r="AA419" s="2">
        <v>0</v>
      </c>
      <c r="AI419" s="16"/>
      <c r="AJ419" s="18">
        <f t="shared" si="54"/>
        <v>0</v>
      </c>
      <c r="AK419" s="15">
        <v>0</v>
      </c>
      <c r="AL419" s="2">
        <v>0</v>
      </c>
      <c r="AM419" s="2">
        <v>0</v>
      </c>
      <c r="AN419" s="2">
        <v>0</v>
      </c>
      <c r="AV419" s="16"/>
      <c r="AW419" s="18">
        <f t="shared" si="55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F419" s="2">
        <v>0</v>
      </c>
      <c r="BG419" s="2">
        <v>0</v>
      </c>
      <c r="BH419" s="2">
        <v>0</v>
      </c>
      <c r="BI419" s="16">
        <v>0</v>
      </c>
      <c r="BJ419" s="18">
        <f t="shared" si="49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0</v>
      </c>
      <c r="BU419" s="2">
        <v>0</v>
      </c>
      <c r="BV419" s="2">
        <v>0</v>
      </c>
      <c r="BW419" s="18">
        <f t="shared" si="50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F419" s="2">
        <v>0</v>
      </c>
      <c r="CG419" s="2">
        <v>0</v>
      </c>
      <c r="CH419" s="2">
        <v>0</v>
      </c>
      <c r="CI419" s="2">
        <v>0</v>
      </c>
      <c r="CJ419" s="18">
        <f t="shared" si="51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T419" s="2">
        <v>0</v>
      </c>
      <c r="CU419" s="2">
        <v>0</v>
      </c>
      <c r="CV419" s="16">
        <v>0</v>
      </c>
      <c r="CW419" s="18">
        <f t="shared" si="52"/>
        <v>0</v>
      </c>
    </row>
    <row r="420" spans="1:101" ht="13.05" customHeight="1" x14ac:dyDescent="0.2">
      <c r="A420" s="46" t="s">
        <v>464</v>
      </c>
      <c r="B420" s="46" t="s">
        <v>479</v>
      </c>
      <c r="C420" s="89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43">
        <v>0</v>
      </c>
      <c r="K420" s="15">
        <v>0</v>
      </c>
      <c r="L420" s="2">
        <v>0</v>
      </c>
      <c r="M420" s="2">
        <v>0</v>
      </c>
      <c r="N420" s="2">
        <v>0</v>
      </c>
      <c r="V420" s="16"/>
      <c r="W420" s="18">
        <f t="shared" si="53"/>
        <v>0</v>
      </c>
      <c r="X420" s="15">
        <v>0</v>
      </c>
      <c r="Y420" s="2">
        <v>0</v>
      </c>
      <c r="Z420" s="2">
        <v>0</v>
      </c>
      <c r="AA420" s="2">
        <v>0</v>
      </c>
      <c r="AI420" s="16"/>
      <c r="AJ420" s="18">
        <f t="shared" si="54"/>
        <v>0</v>
      </c>
      <c r="AK420" s="15">
        <v>0</v>
      </c>
      <c r="AL420" s="2">
        <v>0</v>
      </c>
      <c r="AM420" s="2">
        <v>0</v>
      </c>
      <c r="AN420" s="2">
        <v>0</v>
      </c>
      <c r="AV420" s="16"/>
      <c r="AW420" s="18">
        <f t="shared" si="55"/>
        <v>0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H420" s="2">
        <v>0</v>
      </c>
      <c r="BI420" s="16">
        <v>0</v>
      </c>
      <c r="BJ420" s="18">
        <f t="shared" si="49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0</v>
      </c>
      <c r="BU420" s="2">
        <v>0</v>
      </c>
      <c r="BV420" s="2">
        <v>0</v>
      </c>
      <c r="BW420" s="18">
        <f t="shared" si="50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G420" s="2">
        <v>0</v>
      </c>
      <c r="CH420" s="2">
        <v>0</v>
      </c>
      <c r="CI420" s="2">
        <v>0</v>
      </c>
      <c r="CJ420" s="18">
        <f t="shared" si="51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U420" s="2">
        <v>0</v>
      </c>
      <c r="CV420" s="16">
        <v>0</v>
      </c>
      <c r="CW420" s="18">
        <f t="shared" si="52"/>
        <v>0</v>
      </c>
    </row>
    <row r="421" spans="1:101" ht="13.05" customHeight="1" x14ac:dyDescent="0.2">
      <c r="A421" s="46" t="s">
        <v>464</v>
      </c>
      <c r="B421" s="46" t="s">
        <v>479</v>
      </c>
      <c r="C421" s="89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43">
        <v>0</v>
      </c>
      <c r="K421" s="15">
        <v>0</v>
      </c>
      <c r="L421" s="2">
        <v>0</v>
      </c>
      <c r="M421" s="2">
        <v>0</v>
      </c>
      <c r="N421" s="2">
        <v>0</v>
      </c>
      <c r="V421" s="16"/>
      <c r="W421" s="18">
        <f t="shared" si="53"/>
        <v>0</v>
      </c>
      <c r="X421" s="15">
        <v>0</v>
      </c>
      <c r="Y421" s="2">
        <v>0</v>
      </c>
      <c r="Z421" s="2">
        <v>0</v>
      </c>
      <c r="AA421" s="2">
        <v>0</v>
      </c>
      <c r="AI421" s="16"/>
      <c r="AJ421" s="18">
        <f t="shared" si="54"/>
        <v>0</v>
      </c>
      <c r="AK421" s="15">
        <v>0</v>
      </c>
      <c r="AL421" s="2">
        <v>0</v>
      </c>
      <c r="AM421" s="2">
        <v>0</v>
      </c>
      <c r="AN421" s="2">
        <v>0</v>
      </c>
      <c r="AV421" s="16"/>
      <c r="AW421" s="18">
        <f t="shared" si="55"/>
        <v>0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16">
        <v>0</v>
      </c>
      <c r="BJ421" s="18">
        <f t="shared" si="49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T421" s="2">
        <v>0</v>
      </c>
      <c r="BU421" s="2">
        <v>0</v>
      </c>
      <c r="BV421" s="2">
        <v>0</v>
      </c>
      <c r="BW421" s="18">
        <f t="shared" si="50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G421" s="2">
        <v>0</v>
      </c>
      <c r="CH421" s="2">
        <v>0</v>
      </c>
      <c r="CI421" s="2">
        <v>0</v>
      </c>
      <c r="CJ421" s="18">
        <f t="shared" si="51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U421" s="2">
        <v>0</v>
      </c>
      <c r="CV421" s="16">
        <v>0</v>
      </c>
      <c r="CW421" s="18">
        <f t="shared" si="52"/>
        <v>0</v>
      </c>
    </row>
    <row r="422" spans="1:101" ht="13.05" customHeight="1" x14ac:dyDescent="0.2">
      <c r="A422" s="46" t="s">
        <v>464</v>
      </c>
      <c r="B422" s="46" t="s">
        <v>479</v>
      </c>
      <c r="C422" s="89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43">
        <v>0</v>
      </c>
      <c r="K422" s="15">
        <v>0</v>
      </c>
      <c r="L422" s="2">
        <v>0</v>
      </c>
      <c r="M422" s="2">
        <v>0</v>
      </c>
      <c r="N422" s="2">
        <v>0</v>
      </c>
      <c r="V422" s="16"/>
      <c r="W422" s="18">
        <f t="shared" si="53"/>
        <v>0</v>
      </c>
      <c r="X422" s="15">
        <v>0</v>
      </c>
      <c r="Y422" s="2">
        <v>0</v>
      </c>
      <c r="Z422" s="2">
        <v>0</v>
      </c>
      <c r="AA422" s="2">
        <v>0</v>
      </c>
      <c r="AI422" s="16"/>
      <c r="AJ422" s="18">
        <f t="shared" si="54"/>
        <v>0</v>
      </c>
      <c r="AK422" s="15">
        <v>0</v>
      </c>
      <c r="AL422" s="2">
        <v>0</v>
      </c>
      <c r="AM422" s="2">
        <v>0</v>
      </c>
      <c r="AN422" s="2">
        <v>0</v>
      </c>
      <c r="AV422" s="16"/>
      <c r="AW422" s="18">
        <f t="shared" si="55"/>
        <v>0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H422" s="2">
        <v>0</v>
      </c>
      <c r="BI422" s="16">
        <v>0</v>
      </c>
      <c r="BJ422" s="18">
        <f t="shared" si="49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U422" s="2">
        <v>0</v>
      </c>
      <c r="BV422" s="2">
        <v>0</v>
      </c>
      <c r="BW422" s="18">
        <f t="shared" si="50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F422" s="2">
        <v>0</v>
      </c>
      <c r="CG422" s="2">
        <v>0</v>
      </c>
      <c r="CH422" s="2">
        <v>0</v>
      </c>
      <c r="CI422" s="2">
        <v>0</v>
      </c>
      <c r="CJ422" s="18">
        <f t="shared" si="51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T422" s="2">
        <v>0</v>
      </c>
      <c r="CU422" s="2">
        <v>0</v>
      </c>
      <c r="CV422" s="16">
        <v>0</v>
      </c>
      <c r="CW422" s="18">
        <f t="shared" si="52"/>
        <v>0</v>
      </c>
    </row>
    <row r="423" spans="1:101" ht="13.05" customHeight="1" x14ac:dyDescent="0.2">
      <c r="A423" s="46" t="s">
        <v>464</v>
      </c>
      <c r="B423" s="46" t="s">
        <v>479</v>
      </c>
      <c r="C423" s="89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43">
        <v>0</v>
      </c>
      <c r="K423" s="15">
        <v>0</v>
      </c>
      <c r="L423" s="2">
        <v>0</v>
      </c>
      <c r="M423" s="2">
        <v>0</v>
      </c>
      <c r="N423" s="2">
        <v>0</v>
      </c>
      <c r="V423" s="16"/>
      <c r="W423" s="18">
        <f t="shared" si="53"/>
        <v>0</v>
      </c>
      <c r="X423" s="15">
        <v>0</v>
      </c>
      <c r="Y423" s="2">
        <v>0</v>
      </c>
      <c r="Z423" s="2">
        <v>0</v>
      </c>
      <c r="AA423" s="2">
        <v>0</v>
      </c>
      <c r="AI423" s="16"/>
      <c r="AJ423" s="18">
        <f t="shared" si="54"/>
        <v>0</v>
      </c>
      <c r="AK423" s="15">
        <v>0</v>
      </c>
      <c r="AL423" s="2">
        <v>0</v>
      </c>
      <c r="AM423" s="2">
        <v>0</v>
      </c>
      <c r="AN423" s="2">
        <v>0</v>
      </c>
      <c r="AV423" s="16"/>
      <c r="AW423" s="18">
        <f t="shared" si="55"/>
        <v>0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16">
        <v>0</v>
      </c>
      <c r="BJ423" s="18">
        <f t="shared" si="49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  <c r="BU423" s="2">
        <v>0</v>
      </c>
      <c r="BV423" s="2">
        <v>0</v>
      </c>
      <c r="BW423" s="18">
        <f t="shared" si="50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F423" s="2">
        <v>0</v>
      </c>
      <c r="CG423" s="2">
        <v>0</v>
      </c>
      <c r="CH423" s="2">
        <v>0</v>
      </c>
      <c r="CI423" s="2">
        <v>0</v>
      </c>
      <c r="CJ423" s="18">
        <f t="shared" si="51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S423" s="2">
        <v>0</v>
      </c>
      <c r="CT423" s="2">
        <v>0</v>
      </c>
      <c r="CU423" s="2">
        <v>0</v>
      </c>
      <c r="CV423" s="16">
        <v>0</v>
      </c>
      <c r="CW423" s="18">
        <f t="shared" si="52"/>
        <v>0</v>
      </c>
    </row>
    <row r="424" spans="1:101" ht="13.05" customHeight="1" x14ac:dyDescent="0.2">
      <c r="A424" s="46" t="s">
        <v>464</v>
      </c>
      <c r="B424" s="46" t="s">
        <v>479</v>
      </c>
      <c r="C424" s="89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43">
        <v>0</v>
      </c>
      <c r="K424" s="15">
        <v>0</v>
      </c>
      <c r="L424" s="2">
        <v>0</v>
      </c>
      <c r="M424" s="2">
        <v>0</v>
      </c>
      <c r="N424" s="2">
        <v>0</v>
      </c>
      <c r="V424" s="16"/>
      <c r="W424" s="18">
        <f t="shared" si="53"/>
        <v>0</v>
      </c>
      <c r="X424" s="15">
        <v>0</v>
      </c>
      <c r="Y424" s="2">
        <v>0</v>
      </c>
      <c r="Z424" s="2">
        <v>0</v>
      </c>
      <c r="AA424" s="2">
        <v>0</v>
      </c>
      <c r="AI424" s="16"/>
      <c r="AJ424" s="18">
        <f t="shared" si="54"/>
        <v>0</v>
      </c>
      <c r="AK424" s="15">
        <v>0</v>
      </c>
      <c r="AL424" s="2">
        <v>0</v>
      </c>
      <c r="AM424" s="2">
        <v>0</v>
      </c>
      <c r="AN424" s="2">
        <v>0</v>
      </c>
      <c r="AV424" s="16"/>
      <c r="AW424" s="18">
        <f t="shared" si="55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H424" s="2">
        <v>0</v>
      </c>
      <c r="BI424" s="16">
        <v>0</v>
      </c>
      <c r="BJ424" s="18">
        <f t="shared" si="49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T424" s="2">
        <v>0</v>
      </c>
      <c r="BU424" s="2">
        <v>0</v>
      </c>
      <c r="BV424" s="2">
        <v>0</v>
      </c>
      <c r="BW424" s="18">
        <f t="shared" si="50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F424" s="2">
        <v>0</v>
      </c>
      <c r="CG424" s="2">
        <v>0</v>
      </c>
      <c r="CH424" s="2">
        <v>0</v>
      </c>
      <c r="CI424" s="2">
        <v>0</v>
      </c>
      <c r="CJ424" s="18">
        <f t="shared" si="51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T424" s="2">
        <v>0</v>
      </c>
      <c r="CU424" s="2">
        <v>0</v>
      </c>
      <c r="CV424" s="16">
        <v>0</v>
      </c>
      <c r="CW424" s="18">
        <f t="shared" si="52"/>
        <v>0</v>
      </c>
    </row>
    <row r="425" spans="1:101" ht="13.05" customHeight="1" x14ac:dyDescent="0.2">
      <c r="A425" s="46" t="s">
        <v>464</v>
      </c>
      <c r="B425" s="46" t="s">
        <v>479</v>
      </c>
      <c r="C425" s="89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43">
        <v>0</v>
      </c>
      <c r="K425" s="15">
        <v>0</v>
      </c>
      <c r="L425" s="2">
        <v>0</v>
      </c>
      <c r="M425" s="2">
        <v>0</v>
      </c>
      <c r="N425" s="2">
        <v>0</v>
      </c>
      <c r="V425" s="16"/>
      <c r="W425" s="18">
        <f t="shared" si="53"/>
        <v>0</v>
      </c>
      <c r="X425" s="15">
        <v>0</v>
      </c>
      <c r="Y425" s="2">
        <v>0</v>
      </c>
      <c r="Z425" s="2">
        <v>0</v>
      </c>
      <c r="AA425" s="2">
        <v>0</v>
      </c>
      <c r="AI425" s="16"/>
      <c r="AJ425" s="18">
        <f t="shared" si="54"/>
        <v>0</v>
      </c>
      <c r="AK425" s="15">
        <v>0</v>
      </c>
      <c r="AL425" s="2">
        <v>0</v>
      </c>
      <c r="AM425" s="2">
        <v>0</v>
      </c>
      <c r="AN425" s="2">
        <v>0</v>
      </c>
      <c r="AV425" s="16"/>
      <c r="AW425" s="18">
        <f t="shared" si="55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G425" s="2">
        <v>0</v>
      </c>
      <c r="BH425" s="2">
        <v>0</v>
      </c>
      <c r="BI425" s="16">
        <v>0</v>
      </c>
      <c r="BJ425" s="18">
        <f t="shared" si="49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T425" s="2">
        <v>0</v>
      </c>
      <c r="BU425" s="2">
        <v>0</v>
      </c>
      <c r="BV425" s="2">
        <v>0</v>
      </c>
      <c r="BW425" s="18">
        <f t="shared" si="50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F425" s="2">
        <v>0</v>
      </c>
      <c r="CG425" s="2">
        <v>0</v>
      </c>
      <c r="CH425" s="2">
        <v>0</v>
      </c>
      <c r="CI425" s="2">
        <v>0</v>
      </c>
      <c r="CJ425" s="18">
        <f t="shared" si="51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S425" s="2">
        <v>0</v>
      </c>
      <c r="CT425" s="2">
        <v>0</v>
      </c>
      <c r="CU425" s="2">
        <v>0</v>
      </c>
      <c r="CV425" s="16">
        <v>0</v>
      </c>
      <c r="CW425" s="18">
        <f t="shared" si="52"/>
        <v>0</v>
      </c>
    </row>
    <row r="426" spans="1:101" ht="13.05" customHeight="1" x14ac:dyDescent="0.2">
      <c r="A426" s="46" t="s">
        <v>464</v>
      </c>
      <c r="B426" s="46" t="s">
        <v>487</v>
      </c>
      <c r="C426" s="89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43">
        <v>0</v>
      </c>
      <c r="K426" s="15">
        <v>0</v>
      </c>
      <c r="L426" s="2">
        <v>0</v>
      </c>
      <c r="M426" s="2">
        <v>0</v>
      </c>
      <c r="N426" s="2">
        <v>0</v>
      </c>
      <c r="V426" s="16"/>
      <c r="W426" s="18">
        <f t="shared" si="53"/>
        <v>0</v>
      </c>
      <c r="X426" s="15">
        <v>0</v>
      </c>
      <c r="Y426" s="2">
        <v>0</v>
      </c>
      <c r="Z426" s="2">
        <v>0</v>
      </c>
      <c r="AA426" s="2">
        <v>0</v>
      </c>
      <c r="AI426" s="16"/>
      <c r="AJ426" s="18">
        <f t="shared" si="54"/>
        <v>0</v>
      </c>
      <c r="AK426" s="15">
        <v>0</v>
      </c>
      <c r="AL426" s="2">
        <v>0</v>
      </c>
      <c r="AM426" s="2">
        <v>0</v>
      </c>
      <c r="AN426" s="2">
        <v>0</v>
      </c>
      <c r="AV426" s="16"/>
      <c r="AW426" s="18">
        <f t="shared" si="55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H426" s="2">
        <v>0</v>
      </c>
      <c r="BI426" s="16">
        <v>0</v>
      </c>
      <c r="BJ426" s="18">
        <f t="shared" si="49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T426" s="2">
        <v>0</v>
      </c>
      <c r="BU426" s="2">
        <v>0</v>
      </c>
      <c r="BV426" s="2">
        <v>0</v>
      </c>
      <c r="BW426" s="18">
        <f t="shared" si="50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F426" s="2">
        <v>0</v>
      </c>
      <c r="CG426" s="2">
        <v>0</v>
      </c>
      <c r="CH426" s="2">
        <v>0</v>
      </c>
      <c r="CI426" s="2">
        <v>0</v>
      </c>
      <c r="CJ426" s="18">
        <f t="shared" si="51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S426" s="2">
        <v>0</v>
      </c>
      <c r="CT426" s="2">
        <v>0</v>
      </c>
      <c r="CU426" s="2">
        <v>0</v>
      </c>
      <c r="CV426" s="16">
        <v>0</v>
      </c>
      <c r="CW426" s="18">
        <f t="shared" si="52"/>
        <v>0</v>
      </c>
    </row>
    <row r="427" spans="1:101" ht="13.05" customHeight="1" x14ac:dyDescent="0.2">
      <c r="A427" s="46" t="s">
        <v>15</v>
      </c>
      <c r="B427" s="46" t="s">
        <v>448</v>
      </c>
      <c r="C427" s="89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43">
        <v>0</v>
      </c>
      <c r="K427" s="15">
        <v>0</v>
      </c>
      <c r="L427" s="2">
        <v>0</v>
      </c>
      <c r="M427" s="2">
        <v>0</v>
      </c>
      <c r="N427" s="2">
        <v>0</v>
      </c>
      <c r="V427" s="16"/>
      <c r="W427" s="18">
        <f t="shared" si="53"/>
        <v>0</v>
      </c>
      <c r="X427" s="15">
        <v>0</v>
      </c>
      <c r="Y427" s="2">
        <v>0</v>
      </c>
      <c r="Z427" s="2">
        <v>0</v>
      </c>
      <c r="AA427" s="2">
        <v>0</v>
      </c>
      <c r="AI427" s="16"/>
      <c r="AJ427" s="18">
        <f t="shared" si="54"/>
        <v>0</v>
      </c>
      <c r="AK427" s="15">
        <v>0</v>
      </c>
      <c r="AL427" s="2">
        <v>0</v>
      </c>
      <c r="AM427" s="2">
        <v>0</v>
      </c>
      <c r="AN427" s="2">
        <v>0</v>
      </c>
      <c r="AV427" s="16"/>
      <c r="AW427" s="18">
        <f t="shared" si="55"/>
        <v>0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H427" s="2">
        <v>0</v>
      </c>
      <c r="BI427" s="16">
        <v>0</v>
      </c>
      <c r="BJ427" s="18">
        <f t="shared" si="49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0</v>
      </c>
      <c r="BU427" s="2">
        <v>0</v>
      </c>
      <c r="BV427" s="2">
        <v>0</v>
      </c>
      <c r="BW427" s="18">
        <f t="shared" si="50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F427" s="2">
        <v>0</v>
      </c>
      <c r="CG427" s="2">
        <v>0</v>
      </c>
      <c r="CH427" s="2">
        <v>0</v>
      </c>
      <c r="CI427" s="2">
        <v>0</v>
      </c>
      <c r="CJ427" s="18">
        <f t="shared" si="51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S427" s="2">
        <v>0</v>
      </c>
      <c r="CT427" s="2">
        <v>0</v>
      </c>
      <c r="CU427" s="2">
        <v>0</v>
      </c>
      <c r="CV427" s="16">
        <v>0</v>
      </c>
      <c r="CW427" s="18">
        <f t="shared" si="52"/>
        <v>0</v>
      </c>
    </row>
    <row r="428" spans="1:101" ht="13.05" customHeight="1" x14ac:dyDescent="0.2">
      <c r="A428" s="46" t="s">
        <v>15</v>
      </c>
      <c r="B428" s="46" t="s">
        <v>406</v>
      </c>
      <c r="C428" s="89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43">
        <v>0</v>
      </c>
      <c r="K428" s="15">
        <v>0</v>
      </c>
      <c r="L428" s="2">
        <v>0</v>
      </c>
      <c r="M428" s="2">
        <v>0</v>
      </c>
      <c r="N428" s="2">
        <v>0</v>
      </c>
      <c r="V428" s="16"/>
      <c r="W428" s="18">
        <f t="shared" si="53"/>
        <v>0</v>
      </c>
      <c r="X428" s="15">
        <v>0</v>
      </c>
      <c r="Y428" s="2">
        <v>0</v>
      </c>
      <c r="Z428" s="2">
        <v>0</v>
      </c>
      <c r="AA428" s="2">
        <v>0</v>
      </c>
      <c r="AI428" s="16"/>
      <c r="AJ428" s="18">
        <f t="shared" si="54"/>
        <v>0</v>
      </c>
      <c r="AK428" s="15">
        <v>0</v>
      </c>
      <c r="AL428" s="2">
        <v>0</v>
      </c>
      <c r="AM428" s="2">
        <v>0</v>
      </c>
      <c r="AN428" s="2">
        <v>0</v>
      </c>
      <c r="AV428" s="16"/>
      <c r="AW428" s="18">
        <f t="shared" si="55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H428" s="2">
        <v>0</v>
      </c>
      <c r="BI428" s="16">
        <v>0</v>
      </c>
      <c r="BJ428" s="18">
        <f t="shared" si="49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0</v>
      </c>
      <c r="BU428" s="2">
        <v>0</v>
      </c>
      <c r="BV428" s="2">
        <v>0</v>
      </c>
      <c r="BW428" s="18">
        <f t="shared" si="50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F428" s="2">
        <v>0</v>
      </c>
      <c r="CG428" s="2">
        <v>0</v>
      </c>
      <c r="CH428" s="2">
        <v>0</v>
      </c>
      <c r="CI428" s="2">
        <v>0</v>
      </c>
      <c r="CJ428" s="18">
        <f t="shared" si="51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S428" s="2">
        <v>0</v>
      </c>
      <c r="CT428" s="2">
        <v>0</v>
      </c>
      <c r="CU428" s="2">
        <v>0</v>
      </c>
      <c r="CV428" s="16">
        <v>0</v>
      </c>
      <c r="CW428" s="18">
        <f t="shared" si="52"/>
        <v>0</v>
      </c>
    </row>
    <row r="429" spans="1:101" ht="13.05" customHeight="1" x14ac:dyDescent="0.2">
      <c r="A429" s="46" t="s">
        <v>464</v>
      </c>
      <c r="B429" s="46" t="s">
        <v>487</v>
      </c>
      <c r="C429" s="89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43">
        <v>0</v>
      </c>
      <c r="K429" s="15">
        <v>0</v>
      </c>
      <c r="L429" s="2">
        <v>0</v>
      </c>
      <c r="M429" s="2">
        <v>0</v>
      </c>
      <c r="N429" s="2">
        <v>0</v>
      </c>
      <c r="V429" s="16"/>
      <c r="W429" s="18">
        <f t="shared" si="53"/>
        <v>0</v>
      </c>
      <c r="X429" s="15">
        <v>0</v>
      </c>
      <c r="Y429" s="2">
        <v>0</v>
      </c>
      <c r="Z429" s="2">
        <v>0</v>
      </c>
      <c r="AA429" s="2">
        <v>0</v>
      </c>
      <c r="AI429" s="16"/>
      <c r="AJ429" s="18">
        <f t="shared" si="54"/>
        <v>0</v>
      </c>
      <c r="AK429" s="15">
        <v>0</v>
      </c>
      <c r="AL429" s="2">
        <v>0</v>
      </c>
      <c r="AM429" s="2">
        <v>0</v>
      </c>
      <c r="AN429" s="2">
        <v>0</v>
      </c>
      <c r="AV429" s="16"/>
      <c r="AW429" s="18">
        <f t="shared" si="55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H429" s="2">
        <v>0</v>
      </c>
      <c r="BI429" s="16">
        <v>0</v>
      </c>
      <c r="BJ429" s="18">
        <f t="shared" si="49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  <c r="BU429" s="2">
        <v>0</v>
      </c>
      <c r="BV429" s="2">
        <v>0</v>
      </c>
      <c r="BW429" s="18">
        <f t="shared" si="50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F429" s="2">
        <v>0</v>
      </c>
      <c r="CG429" s="2">
        <v>0</v>
      </c>
      <c r="CH429" s="2">
        <v>0</v>
      </c>
      <c r="CI429" s="2">
        <v>0</v>
      </c>
      <c r="CJ429" s="18">
        <f t="shared" si="51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S429" s="2">
        <v>0</v>
      </c>
      <c r="CT429" s="2">
        <v>0</v>
      </c>
      <c r="CU429" s="2">
        <v>0</v>
      </c>
      <c r="CV429" s="16">
        <v>0</v>
      </c>
      <c r="CW429" s="18">
        <f t="shared" si="52"/>
        <v>0</v>
      </c>
    </row>
    <row r="430" spans="1:101" ht="13.05" customHeight="1" x14ac:dyDescent="0.2">
      <c r="A430" s="46" t="s">
        <v>464</v>
      </c>
      <c r="B430" s="46" t="s">
        <v>487</v>
      </c>
      <c r="C430" s="89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43">
        <v>0</v>
      </c>
      <c r="K430" s="15">
        <v>0</v>
      </c>
      <c r="L430" s="2">
        <v>0</v>
      </c>
      <c r="M430" s="2">
        <v>0</v>
      </c>
      <c r="N430" s="2">
        <v>0</v>
      </c>
      <c r="V430" s="16"/>
      <c r="W430" s="18">
        <f t="shared" si="53"/>
        <v>0</v>
      </c>
      <c r="X430" s="15">
        <v>0</v>
      </c>
      <c r="Y430" s="2">
        <v>0</v>
      </c>
      <c r="Z430" s="2">
        <v>0</v>
      </c>
      <c r="AA430" s="2">
        <v>0</v>
      </c>
      <c r="AI430" s="16"/>
      <c r="AJ430" s="18">
        <f t="shared" si="54"/>
        <v>0</v>
      </c>
      <c r="AK430" s="15">
        <v>0</v>
      </c>
      <c r="AL430" s="2">
        <v>0</v>
      </c>
      <c r="AM430" s="2">
        <v>0</v>
      </c>
      <c r="AN430" s="2">
        <v>0</v>
      </c>
      <c r="AV430" s="16"/>
      <c r="AW430" s="18">
        <f t="shared" si="55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16">
        <v>0</v>
      </c>
      <c r="BJ430" s="18">
        <f t="shared" si="49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18">
        <f t="shared" si="50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F430" s="2">
        <v>0</v>
      </c>
      <c r="CG430" s="2">
        <v>0</v>
      </c>
      <c r="CH430" s="2">
        <v>0</v>
      </c>
      <c r="CI430" s="2">
        <v>0</v>
      </c>
      <c r="CJ430" s="18">
        <f t="shared" si="51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T430" s="2">
        <v>0</v>
      </c>
      <c r="CU430" s="2">
        <v>0</v>
      </c>
      <c r="CV430" s="16">
        <v>0</v>
      </c>
      <c r="CW430" s="18">
        <f t="shared" si="52"/>
        <v>0</v>
      </c>
    </row>
    <row r="431" spans="1:101" ht="13.05" customHeight="1" x14ac:dyDescent="0.2">
      <c r="A431" s="46" t="s">
        <v>464</v>
      </c>
      <c r="B431" s="46" t="s">
        <v>487</v>
      </c>
      <c r="C431" s="89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43">
        <v>0</v>
      </c>
      <c r="K431" s="15">
        <v>0</v>
      </c>
      <c r="L431" s="2">
        <v>0</v>
      </c>
      <c r="M431" s="2">
        <v>0</v>
      </c>
      <c r="N431" s="2">
        <v>0</v>
      </c>
      <c r="V431" s="16"/>
      <c r="W431" s="18">
        <f t="shared" si="53"/>
        <v>0</v>
      </c>
      <c r="X431" s="15">
        <v>0</v>
      </c>
      <c r="Y431" s="2">
        <v>0</v>
      </c>
      <c r="Z431" s="2">
        <v>0</v>
      </c>
      <c r="AA431" s="2">
        <v>0</v>
      </c>
      <c r="AI431" s="16"/>
      <c r="AJ431" s="18">
        <f t="shared" si="54"/>
        <v>0</v>
      </c>
      <c r="AK431" s="15">
        <v>0</v>
      </c>
      <c r="AL431" s="2">
        <v>0</v>
      </c>
      <c r="AM431" s="2">
        <v>0</v>
      </c>
      <c r="AN431" s="2">
        <v>0</v>
      </c>
      <c r="AV431" s="16"/>
      <c r="AW431" s="18">
        <f t="shared" si="55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2">
        <v>0</v>
      </c>
      <c r="BI431" s="16">
        <v>0</v>
      </c>
      <c r="BJ431" s="18">
        <f t="shared" si="49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  <c r="BU431" s="2">
        <v>0</v>
      </c>
      <c r="BV431" s="2">
        <v>0</v>
      </c>
      <c r="BW431" s="18">
        <f t="shared" si="50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G431" s="2">
        <v>0</v>
      </c>
      <c r="CH431" s="2">
        <v>0</v>
      </c>
      <c r="CI431" s="2">
        <v>0</v>
      </c>
      <c r="CJ431" s="18">
        <f t="shared" si="51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T431" s="2">
        <v>0</v>
      </c>
      <c r="CU431" s="2">
        <v>0</v>
      </c>
      <c r="CV431" s="16">
        <v>0</v>
      </c>
      <c r="CW431" s="18">
        <f t="shared" si="52"/>
        <v>0</v>
      </c>
    </row>
    <row r="432" spans="1:101" ht="13.05" customHeight="1" x14ac:dyDescent="0.2">
      <c r="A432" s="46" t="s">
        <v>464</v>
      </c>
      <c r="B432" s="46" t="s">
        <v>487</v>
      </c>
      <c r="C432" s="89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43">
        <v>0</v>
      </c>
      <c r="K432" s="15">
        <v>0</v>
      </c>
      <c r="L432" s="2">
        <v>0</v>
      </c>
      <c r="M432" s="2">
        <v>0</v>
      </c>
      <c r="N432" s="2">
        <v>0</v>
      </c>
      <c r="V432" s="16"/>
      <c r="W432" s="18">
        <f t="shared" si="53"/>
        <v>0</v>
      </c>
      <c r="X432" s="15">
        <v>0</v>
      </c>
      <c r="Y432" s="2">
        <v>0</v>
      </c>
      <c r="Z432" s="2">
        <v>0</v>
      </c>
      <c r="AA432" s="2">
        <v>0</v>
      </c>
      <c r="AI432" s="16"/>
      <c r="AJ432" s="18">
        <f t="shared" si="54"/>
        <v>0</v>
      </c>
      <c r="AK432" s="15">
        <v>0</v>
      </c>
      <c r="AL432" s="2">
        <v>0</v>
      </c>
      <c r="AM432" s="2">
        <v>0</v>
      </c>
      <c r="AN432" s="2">
        <v>0</v>
      </c>
      <c r="AV432" s="16"/>
      <c r="AW432" s="18">
        <f t="shared" si="55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2">
        <v>0</v>
      </c>
      <c r="BI432" s="16">
        <v>0</v>
      </c>
      <c r="BJ432" s="18">
        <f t="shared" si="49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T432" s="2">
        <v>0</v>
      </c>
      <c r="BU432" s="2">
        <v>0</v>
      </c>
      <c r="BV432" s="2">
        <v>0</v>
      </c>
      <c r="BW432" s="18">
        <f t="shared" si="50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G432" s="2">
        <v>0</v>
      </c>
      <c r="CH432" s="2">
        <v>0</v>
      </c>
      <c r="CI432" s="2">
        <v>0</v>
      </c>
      <c r="CJ432" s="18">
        <f t="shared" si="51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T432" s="2">
        <v>0</v>
      </c>
      <c r="CU432" s="2">
        <v>0</v>
      </c>
      <c r="CV432" s="16">
        <v>0</v>
      </c>
      <c r="CW432" s="18">
        <f t="shared" si="52"/>
        <v>0</v>
      </c>
    </row>
    <row r="433" spans="1:101" ht="13.05" customHeight="1" x14ac:dyDescent="0.2">
      <c r="A433" s="46" t="s">
        <v>464</v>
      </c>
      <c r="B433" s="46" t="s">
        <v>487</v>
      </c>
      <c r="C433" s="89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43">
        <v>0</v>
      </c>
      <c r="K433" s="15">
        <v>0</v>
      </c>
      <c r="L433" s="2">
        <v>0</v>
      </c>
      <c r="M433" s="2">
        <v>0</v>
      </c>
      <c r="N433" s="2">
        <v>0</v>
      </c>
      <c r="V433" s="16"/>
      <c r="W433" s="18">
        <f t="shared" si="53"/>
        <v>0</v>
      </c>
      <c r="X433" s="15">
        <v>0</v>
      </c>
      <c r="Y433" s="2">
        <v>0</v>
      </c>
      <c r="Z433" s="2">
        <v>0</v>
      </c>
      <c r="AA433" s="2">
        <v>0</v>
      </c>
      <c r="AI433" s="16"/>
      <c r="AJ433" s="18">
        <f t="shared" si="54"/>
        <v>0</v>
      </c>
      <c r="AK433" s="15">
        <v>0</v>
      </c>
      <c r="AL433" s="2">
        <v>0</v>
      </c>
      <c r="AM433" s="2">
        <v>0</v>
      </c>
      <c r="AN433" s="2">
        <v>0</v>
      </c>
      <c r="AV433" s="16"/>
      <c r="AW433" s="18">
        <f t="shared" si="55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H433" s="2">
        <v>0</v>
      </c>
      <c r="BI433" s="16">
        <v>0</v>
      </c>
      <c r="BJ433" s="18">
        <f t="shared" si="49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T433" s="2">
        <v>0</v>
      </c>
      <c r="BU433" s="2">
        <v>0</v>
      </c>
      <c r="BV433" s="2">
        <v>0</v>
      </c>
      <c r="BW433" s="18">
        <f t="shared" si="50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F433" s="2">
        <v>0</v>
      </c>
      <c r="CG433" s="2">
        <v>0</v>
      </c>
      <c r="CH433" s="2">
        <v>0</v>
      </c>
      <c r="CI433" s="2">
        <v>0</v>
      </c>
      <c r="CJ433" s="18">
        <f t="shared" si="51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S433" s="2">
        <v>0</v>
      </c>
      <c r="CT433" s="2">
        <v>0</v>
      </c>
      <c r="CU433" s="2">
        <v>0</v>
      </c>
      <c r="CV433" s="16">
        <v>0</v>
      </c>
      <c r="CW433" s="18">
        <f t="shared" si="52"/>
        <v>0</v>
      </c>
    </row>
    <row r="434" spans="1:101" ht="13.05" customHeight="1" x14ac:dyDescent="0.2">
      <c r="A434" s="46" t="s">
        <v>464</v>
      </c>
      <c r="B434" s="46" t="s">
        <v>487</v>
      </c>
      <c r="C434" s="89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43">
        <v>0</v>
      </c>
      <c r="K434" s="15">
        <v>0</v>
      </c>
      <c r="L434" s="2">
        <v>0</v>
      </c>
      <c r="M434" s="2">
        <v>0</v>
      </c>
      <c r="N434" s="2">
        <v>0</v>
      </c>
      <c r="V434" s="16"/>
      <c r="W434" s="18">
        <f t="shared" si="53"/>
        <v>0</v>
      </c>
      <c r="X434" s="15">
        <v>0</v>
      </c>
      <c r="Y434" s="2">
        <v>0</v>
      </c>
      <c r="Z434" s="2">
        <v>0</v>
      </c>
      <c r="AA434" s="2">
        <v>0</v>
      </c>
      <c r="AI434" s="16"/>
      <c r="AJ434" s="18">
        <f t="shared" si="54"/>
        <v>0</v>
      </c>
      <c r="AK434" s="15">
        <v>0</v>
      </c>
      <c r="AL434" s="2">
        <v>0</v>
      </c>
      <c r="AM434" s="2">
        <v>0</v>
      </c>
      <c r="AN434" s="2">
        <v>0</v>
      </c>
      <c r="AV434" s="16"/>
      <c r="AW434" s="18">
        <f t="shared" si="55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H434" s="2">
        <v>0</v>
      </c>
      <c r="BI434" s="16">
        <v>0</v>
      </c>
      <c r="BJ434" s="18">
        <f t="shared" si="49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  <c r="BU434" s="2">
        <v>0</v>
      </c>
      <c r="BV434" s="2">
        <v>0</v>
      </c>
      <c r="BW434" s="18">
        <f t="shared" si="50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F434" s="2">
        <v>0</v>
      </c>
      <c r="CG434" s="2">
        <v>0</v>
      </c>
      <c r="CH434" s="2">
        <v>0</v>
      </c>
      <c r="CI434" s="2">
        <v>0</v>
      </c>
      <c r="CJ434" s="18">
        <f t="shared" si="51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S434" s="2">
        <v>0</v>
      </c>
      <c r="CT434" s="2">
        <v>0</v>
      </c>
      <c r="CU434" s="2">
        <v>0</v>
      </c>
      <c r="CV434" s="16">
        <v>0</v>
      </c>
      <c r="CW434" s="18">
        <f t="shared" si="52"/>
        <v>0</v>
      </c>
    </row>
    <row r="435" spans="1:101" ht="13.05" customHeight="1" x14ac:dyDescent="0.2">
      <c r="A435" s="46" t="s">
        <v>464</v>
      </c>
      <c r="B435" s="46" t="s">
        <v>497</v>
      </c>
      <c r="C435" s="89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43">
        <v>0</v>
      </c>
      <c r="K435" s="15">
        <v>0</v>
      </c>
      <c r="L435" s="2">
        <v>0</v>
      </c>
      <c r="M435" s="2">
        <v>0</v>
      </c>
      <c r="N435" s="2">
        <v>0</v>
      </c>
      <c r="V435" s="16"/>
      <c r="W435" s="18">
        <f t="shared" si="53"/>
        <v>0</v>
      </c>
      <c r="X435" s="15">
        <v>0</v>
      </c>
      <c r="Y435" s="2">
        <v>0</v>
      </c>
      <c r="Z435" s="2">
        <v>0</v>
      </c>
      <c r="AA435" s="2">
        <v>0</v>
      </c>
      <c r="AI435" s="16"/>
      <c r="AJ435" s="18">
        <f t="shared" si="54"/>
        <v>0</v>
      </c>
      <c r="AK435" s="15">
        <v>0</v>
      </c>
      <c r="AL435" s="2">
        <v>0</v>
      </c>
      <c r="AM435" s="2">
        <v>0</v>
      </c>
      <c r="AN435" s="2">
        <v>0</v>
      </c>
      <c r="AV435" s="16"/>
      <c r="AW435" s="18">
        <f t="shared" si="55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2">
        <v>0</v>
      </c>
      <c r="BI435" s="16">
        <v>0</v>
      </c>
      <c r="BJ435" s="18">
        <f t="shared" si="49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T435" s="2">
        <v>0</v>
      </c>
      <c r="BU435" s="2">
        <v>0</v>
      </c>
      <c r="BV435" s="2">
        <v>0</v>
      </c>
      <c r="BW435" s="18">
        <f t="shared" si="50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F435" s="2">
        <v>0</v>
      </c>
      <c r="CG435" s="2">
        <v>0</v>
      </c>
      <c r="CH435" s="2">
        <v>0</v>
      </c>
      <c r="CI435" s="2">
        <v>0</v>
      </c>
      <c r="CJ435" s="18">
        <f t="shared" si="51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T435" s="2">
        <v>0</v>
      </c>
      <c r="CU435" s="2">
        <v>0</v>
      </c>
      <c r="CV435" s="16">
        <v>0</v>
      </c>
      <c r="CW435" s="18">
        <f t="shared" si="52"/>
        <v>0</v>
      </c>
    </row>
    <row r="436" spans="1:101" ht="13.05" customHeight="1" x14ac:dyDescent="0.2">
      <c r="A436" s="46" t="s">
        <v>464</v>
      </c>
      <c r="B436" s="46" t="s">
        <v>497</v>
      </c>
      <c r="C436" s="89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43">
        <v>0</v>
      </c>
      <c r="K436" s="15">
        <v>0</v>
      </c>
      <c r="L436" s="2">
        <v>0</v>
      </c>
      <c r="M436" s="2">
        <v>0</v>
      </c>
      <c r="N436" s="2">
        <v>0</v>
      </c>
      <c r="V436" s="16"/>
      <c r="W436" s="18">
        <f t="shared" si="53"/>
        <v>0</v>
      </c>
      <c r="X436" s="15">
        <v>0</v>
      </c>
      <c r="Y436" s="2">
        <v>0</v>
      </c>
      <c r="Z436" s="2">
        <v>0</v>
      </c>
      <c r="AA436" s="2">
        <v>0</v>
      </c>
      <c r="AI436" s="16"/>
      <c r="AJ436" s="18">
        <f t="shared" si="54"/>
        <v>0</v>
      </c>
      <c r="AK436" s="15">
        <v>0</v>
      </c>
      <c r="AL436" s="2">
        <v>0</v>
      </c>
      <c r="AM436" s="2">
        <v>0</v>
      </c>
      <c r="AN436" s="2">
        <v>0</v>
      </c>
      <c r="AV436" s="16"/>
      <c r="AW436" s="18">
        <f t="shared" si="55"/>
        <v>0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2">
        <v>0</v>
      </c>
      <c r="BI436" s="16">
        <v>0</v>
      </c>
      <c r="BJ436" s="18">
        <f t="shared" si="49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T436" s="2">
        <v>0</v>
      </c>
      <c r="BU436" s="2">
        <v>0</v>
      </c>
      <c r="BV436" s="2">
        <v>0</v>
      </c>
      <c r="BW436" s="18">
        <f t="shared" si="50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F436" s="2">
        <v>0</v>
      </c>
      <c r="CG436" s="2">
        <v>0</v>
      </c>
      <c r="CH436" s="2">
        <v>0</v>
      </c>
      <c r="CI436" s="2">
        <v>0</v>
      </c>
      <c r="CJ436" s="18">
        <f t="shared" si="51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S436" s="2">
        <v>0</v>
      </c>
      <c r="CT436" s="2">
        <v>0</v>
      </c>
      <c r="CU436" s="2">
        <v>0</v>
      </c>
      <c r="CV436" s="16">
        <v>0</v>
      </c>
      <c r="CW436" s="18">
        <f t="shared" si="52"/>
        <v>0</v>
      </c>
    </row>
    <row r="437" spans="1:101" ht="13.05" customHeight="1" x14ac:dyDescent="0.2">
      <c r="A437" s="46" t="s">
        <v>464</v>
      </c>
      <c r="B437" s="46" t="s">
        <v>497</v>
      </c>
      <c r="C437" s="89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43">
        <v>0</v>
      </c>
      <c r="K437" s="15">
        <v>0</v>
      </c>
      <c r="L437" s="2">
        <v>0</v>
      </c>
      <c r="M437" s="2">
        <v>0</v>
      </c>
      <c r="N437" s="2">
        <v>0</v>
      </c>
      <c r="V437" s="16"/>
      <c r="W437" s="18">
        <f t="shared" si="53"/>
        <v>0</v>
      </c>
      <c r="X437" s="15">
        <v>0</v>
      </c>
      <c r="Y437" s="2">
        <v>0</v>
      </c>
      <c r="Z437" s="2">
        <v>0</v>
      </c>
      <c r="AA437" s="2">
        <v>0</v>
      </c>
      <c r="AI437" s="16"/>
      <c r="AJ437" s="18">
        <f t="shared" si="54"/>
        <v>0</v>
      </c>
      <c r="AK437" s="15">
        <v>0</v>
      </c>
      <c r="AL437" s="2">
        <v>0</v>
      </c>
      <c r="AM437" s="2">
        <v>0</v>
      </c>
      <c r="AN437" s="2">
        <v>0</v>
      </c>
      <c r="AV437" s="16"/>
      <c r="AW437" s="18">
        <f t="shared" si="55"/>
        <v>0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2">
        <v>0</v>
      </c>
      <c r="BI437" s="16">
        <v>0</v>
      </c>
      <c r="BJ437" s="18">
        <f t="shared" si="49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T437" s="2">
        <v>0</v>
      </c>
      <c r="BU437" s="2">
        <v>0</v>
      </c>
      <c r="BV437" s="2">
        <v>0</v>
      </c>
      <c r="BW437" s="18">
        <f t="shared" si="50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F437" s="2">
        <v>0</v>
      </c>
      <c r="CG437" s="2">
        <v>0</v>
      </c>
      <c r="CH437" s="2">
        <v>0</v>
      </c>
      <c r="CI437" s="2">
        <v>0</v>
      </c>
      <c r="CJ437" s="18">
        <f t="shared" si="51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S437" s="2">
        <v>0</v>
      </c>
      <c r="CT437" s="2">
        <v>0</v>
      </c>
      <c r="CU437" s="2">
        <v>0</v>
      </c>
      <c r="CV437" s="16">
        <v>0</v>
      </c>
      <c r="CW437" s="18">
        <f t="shared" si="52"/>
        <v>0</v>
      </c>
    </row>
    <row r="438" spans="1:101" ht="13.05" customHeight="1" x14ac:dyDescent="0.2">
      <c r="A438" s="46" t="s">
        <v>464</v>
      </c>
      <c r="B438" s="46" t="s">
        <v>497</v>
      </c>
      <c r="C438" s="89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43">
        <v>0</v>
      </c>
      <c r="K438" s="15">
        <v>0</v>
      </c>
      <c r="L438" s="2">
        <v>0</v>
      </c>
      <c r="M438" s="2">
        <v>0</v>
      </c>
      <c r="N438" s="2">
        <v>0</v>
      </c>
      <c r="V438" s="16"/>
      <c r="W438" s="18">
        <f t="shared" si="53"/>
        <v>0</v>
      </c>
      <c r="X438" s="15">
        <v>0</v>
      </c>
      <c r="Y438" s="2">
        <v>0</v>
      </c>
      <c r="Z438" s="2">
        <v>0</v>
      </c>
      <c r="AA438" s="2">
        <v>0</v>
      </c>
      <c r="AI438" s="16"/>
      <c r="AJ438" s="18">
        <f t="shared" si="54"/>
        <v>0</v>
      </c>
      <c r="AK438" s="15">
        <v>0</v>
      </c>
      <c r="AL438" s="2">
        <v>0</v>
      </c>
      <c r="AM438" s="2">
        <v>0</v>
      </c>
      <c r="AN438" s="2">
        <v>0</v>
      </c>
      <c r="AV438" s="16"/>
      <c r="AW438" s="18">
        <f t="shared" si="55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G438" s="2">
        <v>0</v>
      </c>
      <c r="BH438" s="2">
        <v>0</v>
      </c>
      <c r="BI438" s="16">
        <v>0</v>
      </c>
      <c r="BJ438" s="18">
        <f t="shared" si="49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T438" s="2">
        <v>0</v>
      </c>
      <c r="BU438" s="2">
        <v>0</v>
      </c>
      <c r="BV438" s="2">
        <v>0</v>
      </c>
      <c r="BW438" s="18">
        <f t="shared" si="50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F438" s="2">
        <v>0</v>
      </c>
      <c r="CG438" s="2">
        <v>0</v>
      </c>
      <c r="CH438" s="2">
        <v>0</v>
      </c>
      <c r="CI438" s="2">
        <v>0</v>
      </c>
      <c r="CJ438" s="18">
        <f t="shared" si="51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S438" s="2">
        <v>0</v>
      </c>
      <c r="CT438" s="2">
        <v>0</v>
      </c>
      <c r="CU438" s="2">
        <v>0</v>
      </c>
      <c r="CV438" s="16">
        <v>0</v>
      </c>
      <c r="CW438" s="18">
        <f t="shared" si="52"/>
        <v>0</v>
      </c>
    </row>
    <row r="439" spans="1:101" ht="13.05" customHeight="1" x14ac:dyDescent="0.2">
      <c r="A439" s="46" t="s">
        <v>464</v>
      </c>
      <c r="B439" s="46" t="s">
        <v>497</v>
      </c>
      <c r="C439" s="89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43">
        <v>0</v>
      </c>
      <c r="K439" s="15">
        <v>11</v>
      </c>
      <c r="L439" s="2">
        <v>40</v>
      </c>
      <c r="M439" s="2">
        <v>2</v>
      </c>
      <c r="N439" s="2">
        <v>0</v>
      </c>
      <c r="V439" s="16"/>
      <c r="W439" s="18">
        <f t="shared" si="53"/>
        <v>53</v>
      </c>
      <c r="X439" s="15">
        <v>0</v>
      </c>
      <c r="Y439" s="2">
        <v>0</v>
      </c>
      <c r="Z439" s="2">
        <v>0</v>
      </c>
      <c r="AA439" s="2">
        <v>0</v>
      </c>
      <c r="AI439" s="16"/>
      <c r="AJ439" s="18">
        <f t="shared" si="54"/>
        <v>0</v>
      </c>
      <c r="AK439" s="15">
        <v>10</v>
      </c>
      <c r="AL439" s="2">
        <v>31</v>
      </c>
      <c r="AM439" s="2">
        <v>1</v>
      </c>
      <c r="AN439" s="2">
        <v>0</v>
      </c>
      <c r="AV439" s="16"/>
      <c r="AW439" s="18">
        <f t="shared" si="55"/>
        <v>42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16">
        <v>0</v>
      </c>
      <c r="BJ439" s="18">
        <f t="shared" si="49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18">
        <f t="shared" si="50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F439" s="2">
        <v>0</v>
      </c>
      <c r="CG439" s="2">
        <v>0</v>
      </c>
      <c r="CH439" s="2">
        <v>0</v>
      </c>
      <c r="CI439" s="2">
        <v>0</v>
      </c>
      <c r="CJ439" s="18">
        <f t="shared" si="51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S439" s="2">
        <v>0</v>
      </c>
      <c r="CT439" s="2">
        <v>0</v>
      </c>
      <c r="CU439" s="2">
        <v>0</v>
      </c>
      <c r="CV439" s="16">
        <v>0</v>
      </c>
      <c r="CW439" s="18">
        <f t="shared" si="52"/>
        <v>0</v>
      </c>
    </row>
    <row r="440" spans="1:101" ht="13.05" customHeight="1" x14ac:dyDescent="0.2">
      <c r="A440" s="46" t="s">
        <v>464</v>
      </c>
      <c r="B440" s="46" t="s">
        <v>497</v>
      </c>
      <c r="C440" s="89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43">
        <v>0</v>
      </c>
      <c r="K440" s="15">
        <v>0</v>
      </c>
      <c r="L440" s="2">
        <v>0</v>
      </c>
      <c r="M440" s="2">
        <v>0</v>
      </c>
      <c r="N440" s="2">
        <v>0</v>
      </c>
      <c r="V440" s="16"/>
      <c r="W440" s="18">
        <f t="shared" si="53"/>
        <v>0</v>
      </c>
      <c r="X440" s="15">
        <v>0</v>
      </c>
      <c r="Y440" s="2">
        <v>0</v>
      </c>
      <c r="Z440" s="2">
        <v>0</v>
      </c>
      <c r="AA440" s="2">
        <v>0</v>
      </c>
      <c r="AI440" s="16"/>
      <c r="AJ440" s="18">
        <f t="shared" si="54"/>
        <v>0</v>
      </c>
      <c r="AK440" s="15">
        <v>0</v>
      </c>
      <c r="AL440" s="2">
        <v>0</v>
      </c>
      <c r="AM440" s="2">
        <v>0</v>
      </c>
      <c r="AN440" s="2">
        <v>0</v>
      </c>
      <c r="AV440" s="16"/>
      <c r="AW440" s="18">
        <f t="shared" si="55"/>
        <v>0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G440" s="2">
        <v>0</v>
      </c>
      <c r="BH440" s="2">
        <v>0</v>
      </c>
      <c r="BI440" s="16">
        <v>0</v>
      </c>
      <c r="BJ440" s="18">
        <f t="shared" si="49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T440" s="2">
        <v>0</v>
      </c>
      <c r="BU440" s="2">
        <v>0</v>
      </c>
      <c r="BV440" s="2">
        <v>0</v>
      </c>
      <c r="BW440" s="18">
        <f t="shared" si="50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F440" s="2">
        <v>0</v>
      </c>
      <c r="CG440" s="2">
        <v>0</v>
      </c>
      <c r="CH440" s="2">
        <v>0</v>
      </c>
      <c r="CI440" s="2">
        <v>0</v>
      </c>
      <c r="CJ440" s="18">
        <f t="shared" si="51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S440" s="2">
        <v>0</v>
      </c>
      <c r="CT440" s="2">
        <v>0</v>
      </c>
      <c r="CU440" s="2">
        <v>0</v>
      </c>
      <c r="CV440" s="16">
        <v>0</v>
      </c>
      <c r="CW440" s="18">
        <f t="shared" si="52"/>
        <v>0</v>
      </c>
    </row>
    <row r="441" spans="1:101" ht="13.05" customHeight="1" x14ac:dyDescent="0.2">
      <c r="A441" s="46" t="s">
        <v>464</v>
      </c>
      <c r="B441" s="46" t="s">
        <v>497</v>
      </c>
      <c r="C441" s="89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43">
        <v>0</v>
      </c>
      <c r="K441" s="15">
        <v>0</v>
      </c>
      <c r="L441" s="2">
        <v>0</v>
      </c>
      <c r="M441" s="2">
        <v>4</v>
      </c>
      <c r="N441" s="2">
        <v>2</v>
      </c>
      <c r="V441" s="16"/>
      <c r="W441" s="18">
        <f t="shared" si="53"/>
        <v>6</v>
      </c>
      <c r="X441" s="15">
        <v>0</v>
      </c>
      <c r="Y441" s="2">
        <v>0</v>
      </c>
      <c r="Z441" s="2">
        <v>0</v>
      </c>
      <c r="AA441" s="2">
        <v>0</v>
      </c>
      <c r="AI441" s="16"/>
      <c r="AJ441" s="18">
        <f t="shared" si="54"/>
        <v>0</v>
      </c>
      <c r="AK441" s="15">
        <v>0</v>
      </c>
      <c r="AL441" s="2">
        <v>0</v>
      </c>
      <c r="AM441" s="2">
        <v>3</v>
      </c>
      <c r="AN441" s="2">
        <v>2</v>
      </c>
      <c r="AV441" s="16"/>
      <c r="AW441" s="18">
        <f t="shared" si="55"/>
        <v>5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H441" s="2">
        <v>0</v>
      </c>
      <c r="BI441" s="16">
        <v>0</v>
      </c>
      <c r="BJ441" s="18">
        <f t="shared" si="49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0</v>
      </c>
      <c r="BU441" s="2">
        <v>0</v>
      </c>
      <c r="BV441" s="2">
        <v>0</v>
      </c>
      <c r="BW441" s="18">
        <f t="shared" si="50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F441" s="2">
        <v>0</v>
      </c>
      <c r="CG441" s="2">
        <v>0</v>
      </c>
      <c r="CH441" s="2">
        <v>0</v>
      </c>
      <c r="CI441" s="2">
        <v>0</v>
      </c>
      <c r="CJ441" s="18">
        <f t="shared" si="51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S441" s="2">
        <v>0</v>
      </c>
      <c r="CT441" s="2">
        <v>0</v>
      </c>
      <c r="CU441" s="2">
        <v>0</v>
      </c>
      <c r="CV441" s="16">
        <v>0</v>
      </c>
      <c r="CW441" s="18">
        <f t="shared" si="52"/>
        <v>0</v>
      </c>
    </row>
    <row r="442" spans="1:101" ht="13.05" customHeight="1" x14ac:dyDescent="0.2">
      <c r="A442" s="46" t="s">
        <v>464</v>
      </c>
      <c r="B442" s="46" t="s">
        <v>497</v>
      </c>
      <c r="C442" s="89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43">
        <v>0</v>
      </c>
      <c r="K442" s="15">
        <v>0</v>
      </c>
      <c r="L442" s="2">
        <v>37</v>
      </c>
      <c r="M442" s="2">
        <v>17</v>
      </c>
      <c r="N442" s="2">
        <v>0</v>
      </c>
      <c r="V442" s="16"/>
      <c r="W442" s="18">
        <f t="shared" si="53"/>
        <v>54</v>
      </c>
      <c r="X442" s="15">
        <v>0</v>
      </c>
      <c r="Y442" s="2">
        <v>0</v>
      </c>
      <c r="Z442" s="2">
        <v>0</v>
      </c>
      <c r="AA442" s="2">
        <v>0</v>
      </c>
      <c r="AI442" s="16"/>
      <c r="AJ442" s="18">
        <f t="shared" si="54"/>
        <v>0</v>
      </c>
      <c r="AK442" s="15">
        <v>0</v>
      </c>
      <c r="AL442" s="2">
        <v>30</v>
      </c>
      <c r="AM442" s="2">
        <v>10</v>
      </c>
      <c r="AN442" s="2">
        <v>0</v>
      </c>
      <c r="AV442" s="16"/>
      <c r="AW442" s="18">
        <f t="shared" si="55"/>
        <v>40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H442" s="2">
        <v>0</v>
      </c>
      <c r="BI442" s="16">
        <v>0</v>
      </c>
      <c r="BJ442" s="18">
        <f t="shared" si="49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U442" s="2">
        <v>0</v>
      </c>
      <c r="BV442" s="2">
        <v>0</v>
      </c>
      <c r="BW442" s="18">
        <f t="shared" si="50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G442" s="2">
        <v>0</v>
      </c>
      <c r="CH442" s="2">
        <v>0</v>
      </c>
      <c r="CI442" s="2">
        <v>0</v>
      </c>
      <c r="CJ442" s="18">
        <f t="shared" si="51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T442" s="2">
        <v>0</v>
      </c>
      <c r="CU442" s="2">
        <v>0</v>
      </c>
      <c r="CV442" s="16">
        <v>0</v>
      </c>
      <c r="CW442" s="18">
        <f t="shared" si="52"/>
        <v>0</v>
      </c>
    </row>
    <row r="443" spans="1:101" ht="13.05" customHeight="1" x14ac:dyDescent="0.2">
      <c r="A443" s="46" t="s">
        <v>464</v>
      </c>
      <c r="B443" s="46" t="s">
        <v>497</v>
      </c>
      <c r="C443" s="89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43">
        <v>0</v>
      </c>
      <c r="K443" s="15">
        <v>0</v>
      </c>
      <c r="L443" s="2">
        <v>0</v>
      </c>
      <c r="M443" s="2">
        <v>0</v>
      </c>
      <c r="N443" s="2">
        <v>0</v>
      </c>
      <c r="V443" s="16"/>
      <c r="W443" s="18">
        <f t="shared" si="53"/>
        <v>0</v>
      </c>
      <c r="X443" s="15">
        <v>0</v>
      </c>
      <c r="Y443" s="2">
        <v>0</v>
      </c>
      <c r="Z443" s="2">
        <v>0</v>
      </c>
      <c r="AA443" s="2">
        <v>0</v>
      </c>
      <c r="AI443" s="16"/>
      <c r="AJ443" s="18">
        <f t="shared" si="54"/>
        <v>0</v>
      </c>
      <c r="AK443" s="15">
        <v>0</v>
      </c>
      <c r="AL443" s="2">
        <v>0</v>
      </c>
      <c r="AM443" s="2">
        <v>0</v>
      </c>
      <c r="AN443" s="2">
        <v>0</v>
      </c>
      <c r="AV443" s="16"/>
      <c r="AW443" s="18">
        <f t="shared" si="55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H443" s="2">
        <v>0</v>
      </c>
      <c r="BI443" s="16">
        <v>0</v>
      </c>
      <c r="BJ443" s="18">
        <f t="shared" si="49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U443" s="2">
        <v>0</v>
      </c>
      <c r="BV443" s="2">
        <v>0</v>
      </c>
      <c r="BW443" s="18">
        <f t="shared" si="50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G443" s="2">
        <v>0</v>
      </c>
      <c r="CH443" s="2">
        <v>0</v>
      </c>
      <c r="CI443" s="2">
        <v>0</v>
      </c>
      <c r="CJ443" s="18">
        <f t="shared" si="51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T443" s="2">
        <v>0</v>
      </c>
      <c r="CU443" s="2">
        <v>0</v>
      </c>
      <c r="CV443" s="16">
        <v>0</v>
      </c>
      <c r="CW443" s="18">
        <f t="shared" si="52"/>
        <v>0</v>
      </c>
    </row>
    <row r="444" spans="1:101" ht="13.05" customHeight="1" x14ac:dyDescent="0.2">
      <c r="A444" s="46" t="s">
        <v>464</v>
      </c>
      <c r="B444" s="46" t="s">
        <v>497</v>
      </c>
      <c r="C444" s="89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43">
        <v>0</v>
      </c>
      <c r="K444" s="15">
        <v>0</v>
      </c>
      <c r="L444" s="2">
        <v>0</v>
      </c>
      <c r="M444" s="2">
        <v>0</v>
      </c>
      <c r="N444" s="2">
        <v>0</v>
      </c>
      <c r="V444" s="16"/>
      <c r="W444" s="18">
        <f t="shared" si="53"/>
        <v>0</v>
      </c>
      <c r="X444" s="15">
        <v>0</v>
      </c>
      <c r="Y444" s="2">
        <v>0</v>
      </c>
      <c r="Z444" s="2">
        <v>0</v>
      </c>
      <c r="AA444" s="2">
        <v>0</v>
      </c>
      <c r="AI444" s="16"/>
      <c r="AJ444" s="18">
        <f t="shared" si="54"/>
        <v>0</v>
      </c>
      <c r="AK444" s="15">
        <v>0</v>
      </c>
      <c r="AL444" s="2">
        <v>0</v>
      </c>
      <c r="AM444" s="2">
        <v>0</v>
      </c>
      <c r="AN444" s="2">
        <v>0</v>
      </c>
      <c r="AV444" s="16"/>
      <c r="AW444" s="18">
        <f t="shared" si="55"/>
        <v>0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0</v>
      </c>
      <c r="BG444" s="2">
        <v>0</v>
      </c>
      <c r="BH444" s="2">
        <v>0</v>
      </c>
      <c r="BI444" s="16">
        <v>0</v>
      </c>
      <c r="BJ444" s="18">
        <f t="shared" si="49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T444" s="2">
        <v>0</v>
      </c>
      <c r="BU444" s="2">
        <v>0</v>
      </c>
      <c r="BV444" s="2">
        <v>0</v>
      </c>
      <c r="BW444" s="18">
        <f t="shared" si="50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F444" s="2">
        <v>0</v>
      </c>
      <c r="CG444" s="2">
        <v>0</v>
      </c>
      <c r="CH444" s="2">
        <v>0</v>
      </c>
      <c r="CI444" s="2">
        <v>0</v>
      </c>
      <c r="CJ444" s="18">
        <f t="shared" si="51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T444" s="2">
        <v>0</v>
      </c>
      <c r="CU444" s="2">
        <v>0</v>
      </c>
      <c r="CV444" s="16">
        <v>0</v>
      </c>
      <c r="CW444" s="18">
        <f t="shared" si="52"/>
        <v>0</v>
      </c>
    </row>
    <row r="445" spans="1:101" ht="13.05" customHeight="1" x14ac:dyDescent="0.2">
      <c r="A445" s="46" t="s">
        <v>464</v>
      </c>
      <c r="B445" s="46" t="s">
        <v>497</v>
      </c>
      <c r="C445" s="89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43">
        <v>0</v>
      </c>
      <c r="K445" s="15">
        <v>0</v>
      </c>
      <c r="L445" s="2">
        <v>0</v>
      </c>
      <c r="M445" s="2">
        <v>0</v>
      </c>
      <c r="N445" s="2">
        <v>0</v>
      </c>
      <c r="V445" s="16"/>
      <c r="W445" s="18">
        <f t="shared" si="53"/>
        <v>0</v>
      </c>
      <c r="X445" s="15">
        <v>0</v>
      </c>
      <c r="Y445" s="2">
        <v>0</v>
      </c>
      <c r="Z445" s="2">
        <v>0</v>
      </c>
      <c r="AA445" s="2">
        <v>0</v>
      </c>
      <c r="AI445" s="16"/>
      <c r="AJ445" s="18">
        <f t="shared" si="54"/>
        <v>0</v>
      </c>
      <c r="AK445" s="15">
        <v>0</v>
      </c>
      <c r="AL445" s="2">
        <v>0</v>
      </c>
      <c r="AM445" s="2">
        <v>0</v>
      </c>
      <c r="AN445" s="2">
        <v>0</v>
      </c>
      <c r="AV445" s="16"/>
      <c r="AW445" s="18">
        <f t="shared" si="55"/>
        <v>0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2">
        <v>0</v>
      </c>
      <c r="BI445" s="16">
        <v>0</v>
      </c>
      <c r="BJ445" s="18">
        <f t="shared" si="49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  <c r="BU445" s="2">
        <v>0</v>
      </c>
      <c r="BV445" s="2">
        <v>0</v>
      </c>
      <c r="BW445" s="18">
        <f t="shared" si="50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F445" s="2">
        <v>0</v>
      </c>
      <c r="CG445" s="2">
        <v>0</v>
      </c>
      <c r="CH445" s="2">
        <v>0</v>
      </c>
      <c r="CI445" s="2">
        <v>0</v>
      </c>
      <c r="CJ445" s="18">
        <f t="shared" si="51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S445" s="2">
        <v>0</v>
      </c>
      <c r="CT445" s="2">
        <v>0</v>
      </c>
      <c r="CU445" s="2">
        <v>0</v>
      </c>
      <c r="CV445" s="16">
        <v>0</v>
      </c>
      <c r="CW445" s="18">
        <f t="shared" si="52"/>
        <v>0</v>
      </c>
    </row>
    <row r="446" spans="1:101" ht="13.05" customHeight="1" x14ac:dyDescent="0.2">
      <c r="A446" s="46" t="s">
        <v>464</v>
      </c>
      <c r="B446" s="46" t="s">
        <v>497</v>
      </c>
      <c r="C446" s="89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43">
        <v>0</v>
      </c>
      <c r="K446" s="15">
        <v>0</v>
      </c>
      <c r="L446" s="2">
        <v>0</v>
      </c>
      <c r="M446" s="2">
        <v>0</v>
      </c>
      <c r="N446" s="2">
        <v>0</v>
      </c>
      <c r="V446" s="16"/>
      <c r="W446" s="18">
        <f t="shared" si="53"/>
        <v>0</v>
      </c>
      <c r="X446" s="15">
        <v>0</v>
      </c>
      <c r="Y446" s="2">
        <v>0</v>
      </c>
      <c r="Z446" s="2">
        <v>0</v>
      </c>
      <c r="AA446" s="2">
        <v>0</v>
      </c>
      <c r="AI446" s="16"/>
      <c r="AJ446" s="18">
        <f t="shared" si="54"/>
        <v>0</v>
      </c>
      <c r="AK446" s="15">
        <v>0</v>
      </c>
      <c r="AL446" s="2">
        <v>0</v>
      </c>
      <c r="AM446" s="2">
        <v>0</v>
      </c>
      <c r="AN446" s="2">
        <v>0</v>
      </c>
      <c r="AV446" s="16"/>
      <c r="AW446" s="18">
        <f t="shared" si="55"/>
        <v>0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G446" s="2">
        <v>0</v>
      </c>
      <c r="BH446" s="2">
        <v>0</v>
      </c>
      <c r="BI446" s="16">
        <v>0</v>
      </c>
      <c r="BJ446" s="18">
        <f t="shared" si="49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  <c r="BU446" s="2">
        <v>0</v>
      </c>
      <c r="BV446" s="2">
        <v>0</v>
      </c>
      <c r="BW446" s="18">
        <f t="shared" si="50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F446" s="2">
        <v>0</v>
      </c>
      <c r="CG446" s="2">
        <v>0</v>
      </c>
      <c r="CH446" s="2">
        <v>0</v>
      </c>
      <c r="CI446" s="2">
        <v>0</v>
      </c>
      <c r="CJ446" s="18">
        <f t="shared" si="51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S446" s="2">
        <v>0</v>
      </c>
      <c r="CT446" s="2">
        <v>0</v>
      </c>
      <c r="CU446" s="2">
        <v>0</v>
      </c>
      <c r="CV446" s="16">
        <v>0</v>
      </c>
      <c r="CW446" s="18">
        <f t="shared" si="52"/>
        <v>0</v>
      </c>
    </row>
    <row r="447" spans="1:101" ht="13.05" customHeight="1" x14ac:dyDescent="0.2">
      <c r="A447" s="46" t="s">
        <v>464</v>
      </c>
      <c r="B447" s="46" t="s">
        <v>510</v>
      </c>
      <c r="C447" s="89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43">
        <v>0</v>
      </c>
      <c r="K447" s="15">
        <v>0</v>
      </c>
      <c r="L447" s="2">
        <v>0</v>
      </c>
      <c r="M447" s="2">
        <v>91</v>
      </c>
      <c r="N447" s="2">
        <v>0</v>
      </c>
      <c r="V447" s="16"/>
      <c r="W447" s="18">
        <f t="shared" si="53"/>
        <v>91</v>
      </c>
      <c r="X447" s="15">
        <v>0</v>
      </c>
      <c r="Y447" s="2">
        <v>0</v>
      </c>
      <c r="Z447" s="2">
        <v>17</v>
      </c>
      <c r="AA447" s="2">
        <v>0</v>
      </c>
      <c r="AI447" s="16"/>
      <c r="AJ447" s="18">
        <f t="shared" si="54"/>
        <v>17</v>
      </c>
      <c r="AK447" s="15">
        <v>0</v>
      </c>
      <c r="AL447" s="2">
        <v>0</v>
      </c>
      <c r="AM447" s="2">
        <v>78</v>
      </c>
      <c r="AN447" s="2">
        <v>0</v>
      </c>
      <c r="AV447" s="16"/>
      <c r="AW447" s="18">
        <f t="shared" si="55"/>
        <v>78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16">
        <v>0</v>
      </c>
      <c r="BJ447" s="18">
        <f t="shared" si="49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0</v>
      </c>
      <c r="BU447" s="2">
        <v>0</v>
      </c>
      <c r="BV447" s="2">
        <v>0</v>
      </c>
      <c r="BW447" s="18">
        <f t="shared" si="50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F447" s="2">
        <v>0</v>
      </c>
      <c r="CG447" s="2">
        <v>0</v>
      </c>
      <c r="CH447" s="2">
        <v>0</v>
      </c>
      <c r="CI447" s="2">
        <v>0</v>
      </c>
      <c r="CJ447" s="18">
        <f t="shared" si="51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T447" s="2">
        <v>0</v>
      </c>
      <c r="CU447" s="2">
        <v>0</v>
      </c>
      <c r="CV447" s="16">
        <v>0</v>
      </c>
      <c r="CW447" s="18">
        <f t="shared" si="52"/>
        <v>0</v>
      </c>
    </row>
    <row r="448" spans="1:101" ht="13.05" customHeight="1" x14ac:dyDescent="0.2">
      <c r="A448" s="46" t="s">
        <v>464</v>
      </c>
      <c r="B448" s="46" t="s">
        <v>510</v>
      </c>
      <c r="C448" s="89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43">
        <v>0</v>
      </c>
      <c r="K448" s="15">
        <v>0</v>
      </c>
      <c r="L448" s="2">
        <v>0</v>
      </c>
      <c r="M448" s="2">
        <v>0</v>
      </c>
      <c r="N448" s="2">
        <v>0</v>
      </c>
      <c r="V448" s="16"/>
      <c r="W448" s="18">
        <f t="shared" si="53"/>
        <v>0</v>
      </c>
      <c r="X448" s="15">
        <v>0</v>
      </c>
      <c r="Y448" s="2">
        <v>0</v>
      </c>
      <c r="Z448" s="2">
        <v>0</v>
      </c>
      <c r="AA448" s="2">
        <v>0</v>
      </c>
      <c r="AI448" s="16"/>
      <c r="AJ448" s="18">
        <f t="shared" si="54"/>
        <v>0</v>
      </c>
      <c r="AK448" s="15">
        <v>0</v>
      </c>
      <c r="AL448" s="2">
        <v>0</v>
      </c>
      <c r="AM448" s="2">
        <v>0</v>
      </c>
      <c r="AN448" s="2">
        <v>0</v>
      </c>
      <c r="AV448" s="16"/>
      <c r="AW448" s="18">
        <f t="shared" si="55"/>
        <v>0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H448" s="2">
        <v>0</v>
      </c>
      <c r="BI448" s="16">
        <v>0</v>
      </c>
      <c r="BJ448" s="18">
        <f t="shared" si="49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T448" s="2">
        <v>0</v>
      </c>
      <c r="BU448" s="2">
        <v>0</v>
      </c>
      <c r="BV448" s="2">
        <v>0</v>
      </c>
      <c r="BW448" s="18">
        <f t="shared" si="50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0</v>
      </c>
      <c r="CG448" s="2">
        <v>0</v>
      </c>
      <c r="CH448" s="2">
        <v>0</v>
      </c>
      <c r="CI448" s="2">
        <v>0</v>
      </c>
      <c r="CJ448" s="18">
        <f t="shared" si="51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S448" s="2">
        <v>0</v>
      </c>
      <c r="CT448" s="2">
        <v>0</v>
      </c>
      <c r="CU448" s="2">
        <v>0</v>
      </c>
      <c r="CV448" s="16">
        <v>0</v>
      </c>
      <c r="CW448" s="18">
        <f t="shared" si="52"/>
        <v>0</v>
      </c>
    </row>
    <row r="449" spans="1:101" ht="13.05" customHeight="1" x14ac:dyDescent="0.2">
      <c r="A449" s="46" t="s">
        <v>464</v>
      </c>
      <c r="B449" s="46" t="s">
        <v>510</v>
      </c>
      <c r="C449" s="89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43">
        <v>0</v>
      </c>
      <c r="K449" s="15">
        <v>0</v>
      </c>
      <c r="L449" s="2">
        <v>0</v>
      </c>
      <c r="M449" s="2">
        <v>0</v>
      </c>
      <c r="N449" s="2">
        <v>0</v>
      </c>
      <c r="V449" s="16"/>
      <c r="W449" s="18">
        <f t="shared" si="53"/>
        <v>0</v>
      </c>
      <c r="X449" s="15">
        <v>0</v>
      </c>
      <c r="Y449" s="2">
        <v>0</v>
      </c>
      <c r="Z449" s="2">
        <v>0</v>
      </c>
      <c r="AA449" s="2">
        <v>0</v>
      </c>
      <c r="AI449" s="16"/>
      <c r="AJ449" s="18">
        <f t="shared" si="54"/>
        <v>0</v>
      </c>
      <c r="AK449" s="15">
        <v>0</v>
      </c>
      <c r="AL449" s="2">
        <v>0</v>
      </c>
      <c r="AM449" s="2">
        <v>0</v>
      </c>
      <c r="AN449" s="2">
        <v>0</v>
      </c>
      <c r="AV449" s="16"/>
      <c r="AW449" s="18">
        <f t="shared" si="55"/>
        <v>0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2">
        <v>0</v>
      </c>
      <c r="BI449" s="16">
        <v>0</v>
      </c>
      <c r="BJ449" s="18">
        <f t="shared" si="49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U449" s="2">
        <v>0</v>
      </c>
      <c r="BV449" s="2">
        <v>0</v>
      </c>
      <c r="BW449" s="18">
        <f t="shared" si="50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F449" s="2">
        <v>0</v>
      </c>
      <c r="CG449" s="2">
        <v>0</v>
      </c>
      <c r="CH449" s="2">
        <v>0</v>
      </c>
      <c r="CI449" s="2">
        <v>0</v>
      </c>
      <c r="CJ449" s="18">
        <f t="shared" si="51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S449" s="2">
        <v>0</v>
      </c>
      <c r="CT449" s="2">
        <v>0</v>
      </c>
      <c r="CU449" s="2">
        <v>0</v>
      </c>
      <c r="CV449" s="16">
        <v>0</v>
      </c>
      <c r="CW449" s="18">
        <f t="shared" si="52"/>
        <v>0</v>
      </c>
    </row>
    <row r="450" spans="1:101" ht="13.05" customHeight="1" x14ac:dyDescent="0.2">
      <c r="A450" s="46" t="s">
        <v>464</v>
      </c>
      <c r="B450" s="46" t="s">
        <v>510</v>
      </c>
      <c r="C450" s="89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43">
        <v>0</v>
      </c>
      <c r="K450" s="15">
        <v>0</v>
      </c>
      <c r="L450" s="2">
        <v>142</v>
      </c>
      <c r="M450" s="2">
        <v>277</v>
      </c>
      <c r="N450" s="2">
        <v>0</v>
      </c>
      <c r="V450" s="16"/>
      <c r="W450" s="18">
        <f t="shared" si="53"/>
        <v>419</v>
      </c>
      <c r="X450" s="15">
        <v>0</v>
      </c>
      <c r="Y450" s="2">
        <v>0</v>
      </c>
      <c r="Z450" s="2">
        <v>20</v>
      </c>
      <c r="AA450" s="2">
        <v>0</v>
      </c>
      <c r="AI450" s="16"/>
      <c r="AJ450" s="18">
        <f t="shared" si="54"/>
        <v>20</v>
      </c>
      <c r="AK450" s="15">
        <v>0</v>
      </c>
      <c r="AL450" s="2">
        <v>126</v>
      </c>
      <c r="AM450" s="2">
        <v>245</v>
      </c>
      <c r="AN450" s="2">
        <v>0</v>
      </c>
      <c r="AV450" s="16"/>
      <c r="AW450" s="18">
        <f t="shared" si="55"/>
        <v>371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H450" s="2">
        <v>0</v>
      </c>
      <c r="BI450" s="16">
        <v>0</v>
      </c>
      <c r="BJ450" s="18">
        <f t="shared" si="49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U450" s="2">
        <v>0</v>
      </c>
      <c r="BV450" s="2">
        <v>0</v>
      </c>
      <c r="BW450" s="18">
        <f t="shared" si="50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F450" s="2">
        <v>0</v>
      </c>
      <c r="CG450" s="2">
        <v>0</v>
      </c>
      <c r="CH450" s="2">
        <v>0</v>
      </c>
      <c r="CI450" s="2">
        <v>0</v>
      </c>
      <c r="CJ450" s="18">
        <f t="shared" si="51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T450" s="2">
        <v>0</v>
      </c>
      <c r="CU450" s="2">
        <v>0</v>
      </c>
      <c r="CV450" s="16">
        <v>0</v>
      </c>
      <c r="CW450" s="18">
        <f t="shared" si="52"/>
        <v>0</v>
      </c>
    </row>
    <row r="451" spans="1:101" ht="13.05" customHeight="1" x14ac:dyDescent="0.2">
      <c r="A451" s="46" t="s">
        <v>464</v>
      </c>
      <c r="B451" s="46" t="s">
        <v>510</v>
      </c>
      <c r="C451" s="89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43">
        <v>0</v>
      </c>
      <c r="K451" s="15">
        <v>0</v>
      </c>
      <c r="L451" s="2">
        <v>0</v>
      </c>
      <c r="M451" s="2">
        <v>281</v>
      </c>
      <c r="N451" s="2">
        <v>127</v>
      </c>
      <c r="V451" s="16"/>
      <c r="W451" s="18">
        <f t="shared" si="53"/>
        <v>408</v>
      </c>
      <c r="X451" s="15">
        <v>0</v>
      </c>
      <c r="Y451" s="2">
        <v>0</v>
      </c>
      <c r="Z451" s="2">
        <v>0</v>
      </c>
      <c r="AA451" s="2">
        <v>0</v>
      </c>
      <c r="AI451" s="16"/>
      <c r="AJ451" s="18">
        <f t="shared" si="54"/>
        <v>0</v>
      </c>
      <c r="AK451" s="15">
        <v>0</v>
      </c>
      <c r="AL451" s="2">
        <v>0</v>
      </c>
      <c r="AM451" s="2">
        <v>240</v>
      </c>
      <c r="AN451" s="2">
        <v>119</v>
      </c>
      <c r="AV451" s="16"/>
      <c r="AW451" s="18">
        <f t="shared" si="55"/>
        <v>359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G451" s="2">
        <v>0</v>
      </c>
      <c r="BH451" s="2">
        <v>0</v>
      </c>
      <c r="BI451" s="16">
        <v>0</v>
      </c>
      <c r="BJ451" s="18">
        <f t="shared" si="49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0</v>
      </c>
      <c r="BU451" s="2">
        <v>0</v>
      </c>
      <c r="BV451" s="2">
        <v>0</v>
      </c>
      <c r="BW451" s="18">
        <f t="shared" si="50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F451" s="2">
        <v>0</v>
      </c>
      <c r="CG451" s="2">
        <v>0</v>
      </c>
      <c r="CH451" s="2">
        <v>0</v>
      </c>
      <c r="CI451" s="2">
        <v>0</v>
      </c>
      <c r="CJ451" s="18">
        <f t="shared" si="51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T451" s="2">
        <v>0</v>
      </c>
      <c r="CU451" s="2">
        <v>0</v>
      </c>
      <c r="CV451" s="16">
        <v>0</v>
      </c>
      <c r="CW451" s="18">
        <f t="shared" si="52"/>
        <v>0</v>
      </c>
    </row>
    <row r="452" spans="1:101" ht="13.05" customHeight="1" x14ac:dyDescent="0.2">
      <c r="A452" s="46" t="s">
        <v>464</v>
      </c>
      <c r="B452" s="46" t="s">
        <v>510</v>
      </c>
      <c r="C452" s="89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43">
        <v>0</v>
      </c>
      <c r="K452" s="15">
        <v>0</v>
      </c>
      <c r="L452" s="2">
        <v>0</v>
      </c>
      <c r="M452" s="2">
        <v>0</v>
      </c>
      <c r="N452" s="2">
        <v>0</v>
      </c>
      <c r="V452" s="16"/>
      <c r="W452" s="18">
        <f t="shared" si="53"/>
        <v>0</v>
      </c>
      <c r="X452" s="15">
        <v>0</v>
      </c>
      <c r="Y452" s="2">
        <v>0</v>
      </c>
      <c r="Z452" s="2">
        <v>0</v>
      </c>
      <c r="AA452" s="2">
        <v>0</v>
      </c>
      <c r="AI452" s="16"/>
      <c r="AJ452" s="18">
        <f t="shared" si="54"/>
        <v>0</v>
      </c>
      <c r="AK452" s="15">
        <v>0</v>
      </c>
      <c r="AL452" s="2">
        <v>0</v>
      </c>
      <c r="AM452" s="2">
        <v>0</v>
      </c>
      <c r="AN452" s="2">
        <v>0</v>
      </c>
      <c r="AV452" s="16"/>
      <c r="AW452" s="18">
        <f t="shared" si="55"/>
        <v>0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G452" s="2">
        <v>0</v>
      </c>
      <c r="BH452" s="2">
        <v>0</v>
      </c>
      <c r="BI452" s="16">
        <v>0</v>
      </c>
      <c r="BJ452" s="18">
        <f t="shared" si="49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T452" s="2">
        <v>0</v>
      </c>
      <c r="BU452" s="2">
        <v>0</v>
      </c>
      <c r="BV452" s="2">
        <v>0</v>
      </c>
      <c r="BW452" s="18">
        <f t="shared" si="50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F452" s="2">
        <v>0</v>
      </c>
      <c r="CG452" s="2">
        <v>0</v>
      </c>
      <c r="CH452" s="2">
        <v>0</v>
      </c>
      <c r="CI452" s="2">
        <v>0</v>
      </c>
      <c r="CJ452" s="18">
        <f t="shared" si="51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U452" s="2">
        <v>0</v>
      </c>
      <c r="CV452" s="16">
        <v>0</v>
      </c>
      <c r="CW452" s="18">
        <f t="shared" si="52"/>
        <v>0</v>
      </c>
    </row>
    <row r="453" spans="1:101" ht="13.05" customHeight="1" x14ac:dyDescent="0.2">
      <c r="A453" s="46" t="s">
        <v>464</v>
      </c>
      <c r="B453" s="46" t="s">
        <v>510</v>
      </c>
      <c r="C453" s="89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43">
        <v>0</v>
      </c>
      <c r="K453" s="15">
        <v>0</v>
      </c>
      <c r="L453" s="2">
        <v>0</v>
      </c>
      <c r="M453" s="2">
        <v>0</v>
      </c>
      <c r="N453" s="2">
        <v>0</v>
      </c>
      <c r="V453" s="16"/>
      <c r="W453" s="18">
        <f t="shared" si="53"/>
        <v>0</v>
      </c>
      <c r="X453" s="15">
        <v>0</v>
      </c>
      <c r="Y453" s="2">
        <v>0</v>
      </c>
      <c r="Z453" s="2">
        <v>0</v>
      </c>
      <c r="AA453" s="2">
        <v>0</v>
      </c>
      <c r="AI453" s="16"/>
      <c r="AJ453" s="18">
        <f t="shared" si="54"/>
        <v>0</v>
      </c>
      <c r="AK453" s="15">
        <v>0</v>
      </c>
      <c r="AL453" s="2">
        <v>0</v>
      </c>
      <c r="AM453" s="2">
        <v>0</v>
      </c>
      <c r="AN453" s="2">
        <v>0</v>
      </c>
      <c r="AV453" s="16"/>
      <c r="AW453" s="18">
        <f t="shared" si="55"/>
        <v>0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G453" s="2">
        <v>0</v>
      </c>
      <c r="BH453" s="2">
        <v>0</v>
      </c>
      <c r="BI453" s="16">
        <v>0</v>
      </c>
      <c r="BJ453" s="18">
        <f t="shared" ref="BJ453:BJ467" si="56">SUM(AX453:BI453)</f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T453" s="2">
        <v>0</v>
      </c>
      <c r="BU453" s="2">
        <v>0</v>
      </c>
      <c r="BV453" s="2">
        <v>0</v>
      </c>
      <c r="BW453" s="18">
        <f t="shared" ref="BW453:BW467" si="57">SUM(BK453:BV453)</f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G453" s="2">
        <v>0</v>
      </c>
      <c r="CH453" s="2">
        <v>0</v>
      </c>
      <c r="CI453" s="2">
        <v>0</v>
      </c>
      <c r="CJ453" s="18">
        <f t="shared" ref="CJ453:CJ467" si="58">SUM(BX453:CI453)</f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U453" s="2">
        <v>0</v>
      </c>
      <c r="CV453" s="16">
        <v>0</v>
      </c>
      <c r="CW453" s="18">
        <f t="shared" ref="CW453:CW467" si="59">SUM(CK453:CV453)</f>
        <v>0</v>
      </c>
    </row>
    <row r="454" spans="1:101" ht="13.05" customHeight="1" x14ac:dyDescent="0.2">
      <c r="A454" s="46" t="s">
        <v>464</v>
      </c>
      <c r="B454" s="46" t="s">
        <v>510</v>
      </c>
      <c r="C454" s="89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43">
        <v>0</v>
      </c>
      <c r="K454" s="15">
        <v>0</v>
      </c>
      <c r="L454" s="2">
        <v>0</v>
      </c>
      <c r="M454" s="2">
        <v>0</v>
      </c>
      <c r="N454" s="2">
        <v>0</v>
      </c>
      <c r="V454" s="16"/>
      <c r="W454" s="18">
        <f t="shared" si="53"/>
        <v>0</v>
      </c>
      <c r="X454" s="15">
        <v>0</v>
      </c>
      <c r="Y454" s="2">
        <v>0</v>
      </c>
      <c r="Z454" s="2">
        <v>0</v>
      </c>
      <c r="AA454" s="2">
        <v>0</v>
      </c>
      <c r="AI454" s="16"/>
      <c r="AJ454" s="18">
        <f t="shared" si="54"/>
        <v>0</v>
      </c>
      <c r="AK454" s="15">
        <v>0</v>
      </c>
      <c r="AL454" s="2">
        <v>0</v>
      </c>
      <c r="AM454" s="2">
        <v>0</v>
      </c>
      <c r="AN454" s="2">
        <v>0</v>
      </c>
      <c r="AV454" s="16"/>
      <c r="AW454" s="18">
        <f t="shared" si="55"/>
        <v>0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H454" s="2">
        <v>0</v>
      </c>
      <c r="BI454" s="16">
        <v>0</v>
      </c>
      <c r="BJ454" s="18">
        <f t="shared" si="56"/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  <c r="BU454" s="2">
        <v>0</v>
      </c>
      <c r="BV454" s="2">
        <v>0</v>
      </c>
      <c r="BW454" s="18">
        <f t="shared" si="57"/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G454" s="2">
        <v>0</v>
      </c>
      <c r="CH454" s="2">
        <v>0</v>
      </c>
      <c r="CI454" s="2">
        <v>0</v>
      </c>
      <c r="CJ454" s="18">
        <f t="shared" si="58"/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T454" s="2">
        <v>0</v>
      </c>
      <c r="CU454" s="2">
        <v>0</v>
      </c>
      <c r="CV454" s="16">
        <v>0</v>
      </c>
      <c r="CW454" s="18">
        <f t="shared" si="59"/>
        <v>0</v>
      </c>
    </row>
    <row r="455" spans="1:101" ht="13.05" customHeight="1" x14ac:dyDescent="0.2">
      <c r="A455" s="46" t="s">
        <v>464</v>
      </c>
      <c r="B455" s="46" t="s">
        <v>510</v>
      </c>
      <c r="C455" s="89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43">
        <v>0</v>
      </c>
      <c r="K455" s="15">
        <v>0</v>
      </c>
      <c r="L455" s="2">
        <v>0</v>
      </c>
      <c r="M455" s="2">
        <v>0</v>
      </c>
      <c r="N455" s="2">
        <v>0</v>
      </c>
      <c r="V455" s="16"/>
      <c r="W455" s="18">
        <f t="shared" ref="W455:W499" si="60">SUM(K455:V455)</f>
        <v>0</v>
      </c>
      <c r="X455" s="15">
        <v>0</v>
      </c>
      <c r="Y455" s="2">
        <v>0</v>
      </c>
      <c r="Z455" s="2">
        <v>0</v>
      </c>
      <c r="AA455" s="2">
        <v>0</v>
      </c>
      <c r="AI455" s="16"/>
      <c r="AJ455" s="18">
        <f t="shared" ref="AJ455:AJ499" si="61">SUM(X455:AI455)</f>
        <v>0</v>
      </c>
      <c r="AK455" s="15">
        <v>0</v>
      </c>
      <c r="AL455" s="2">
        <v>0</v>
      </c>
      <c r="AM455" s="2">
        <v>0</v>
      </c>
      <c r="AN455" s="2">
        <v>0</v>
      </c>
      <c r="AV455" s="16"/>
      <c r="AW455" s="18">
        <f t="shared" ref="AW455:AW499" si="62">SUM(AK455:AV455)</f>
        <v>0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H455" s="2">
        <v>0</v>
      </c>
      <c r="BI455" s="16">
        <v>0</v>
      </c>
      <c r="BJ455" s="18">
        <f t="shared" si="56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T455" s="2">
        <v>0</v>
      </c>
      <c r="BU455" s="2">
        <v>0</v>
      </c>
      <c r="BV455" s="2">
        <v>0</v>
      </c>
      <c r="BW455" s="18">
        <f t="shared" si="57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F455" s="2">
        <v>0</v>
      </c>
      <c r="CG455" s="2">
        <v>0</v>
      </c>
      <c r="CH455" s="2">
        <v>0</v>
      </c>
      <c r="CI455" s="2">
        <v>0</v>
      </c>
      <c r="CJ455" s="18">
        <f t="shared" si="58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S455" s="2">
        <v>0</v>
      </c>
      <c r="CT455" s="2">
        <v>0</v>
      </c>
      <c r="CU455" s="2">
        <v>0</v>
      </c>
      <c r="CV455" s="16">
        <v>0</v>
      </c>
      <c r="CW455" s="18">
        <f t="shared" si="59"/>
        <v>0</v>
      </c>
    </row>
    <row r="456" spans="1:101" ht="13.05" customHeight="1" x14ac:dyDescent="0.2">
      <c r="A456" s="46" t="s">
        <v>464</v>
      </c>
      <c r="B456" s="46" t="s">
        <v>520</v>
      </c>
      <c r="C456" s="89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43">
        <v>0</v>
      </c>
      <c r="K456" s="15">
        <v>0</v>
      </c>
      <c r="L456" s="2">
        <v>0</v>
      </c>
      <c r="M456" s="2">
        <v>0</v>
      </c>
      <c r="N456" s="2">
        <v>27</v>
      </c>
      <c r="V456" s="16"/>
      <c r="W456" s="18">
        <f t="shared" si="60"/>
        <v>27</v>
      </c>
      <c r="X456" s="15">
        <v>0</v>
      </c>
      <c r="Y456" s="2">
        <v>0</v>
      </c>
      <c r="Z456" s="2">
        <v>0</v>
      </c>
      <c r="AA456" s="2">
        <v>19</v>
      </c>
      <c r="AI456" s="16"/>
      <c r="AJ456" s="18">
        <f t="shared" si="61"/>
        <v>19</v>
      </c>
      <c r="AK456" s="15">
        <v>0</v>
      </c>
      <c r="AL456" s="2">
        <v>0</v>
      </c>
      <c r="AM456" s="2">
        <v>0</v>
      </c>
      <c r="AN456" s="2">
        <v>23</v>
      </c>
      <c r="AV456" s="16"/>
      <c r="AW456" s="18">
        <f t="shared" si="62"/>
        <v>23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H456" s="2">
        <v>0</v>
      </c>
      <c r="BI456" s="16">
        <v>0</v>
      </c>
      <c r="BJ456" s="18">
        <f t="shared" si="56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  <c r="BU456" s="2">
        <v>0</v>
      </c>
      <c r="BV456" s="2">
        <v>0</v>
      </c>
      <c r="BW456" s="18">
        <f t="shared" si="57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F456" s="2">
        <v>0</v>
      </c>
      <c r="CG456" s="2">
        <v>0</v>
      </c>
      <c r="CH456" s="2">
        <v>0</v>
      </c>
      <c r="CI456" s="2">
        <v>0</v>
      </c>
      <c r="CJ456" s="18">
        <f t="shared" si="58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S456" s="2">
        <v>0</v>
      </c>
      <c r="CT456" s="2">
        <v>0</v>
      </c>
      <c r="CU456" s="2">
        <v>0</v>
      </c>
      <c r="CV456" s="16">
        <v>0</v>
      </c>
      <c r="CW456" s="18">
        <f t="shared" si="59"/>
        <v>0</v>
      </c>
    </row>
    <row r="457" spans="1:101" ht="13.05" customHeight="1" x14ac:dyDescent="0.2">
      <c r="A457" s="46" t="s">
        <v>464</v>
      </c>
      <c r="B457" s="46" t="s">
        <v>520</v>
      </c>
      <c r="C457" s="89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43">
        <v>0</v>
      </c>
      <c r="K457" s="15">
        <v>0</v>
      </c>
      <c r="L457" s="2">
        <v>0</v>
      </c>
      <c r="M457" s="2">
        <v>7</v>
      </c>
      <c r="N457" s="2">
        <v>6</v>
      </c>
      <c r="V457" s="16"/>
      <c r="W457" s="18">
        <f t="shared" si="60"/>
        <v>13</v>
      </c>
      <c r="X457" s="15">
        <v>0</v>
      </c>
      <c r="Y457" s="2">
        <v>0</v>
      </c>
      <c r="Z457" s="2">
        <v>22</v>
      </c>
      <c r="AA457" s="2">
        <v>4</v>
      </c>
      <c r="AI457" s="16"/>
      <c r="AJ457" s="18">
        <f t="shared" si="61"/>
        <v>26</v>
      </c>
      <c r="AK457" s="15">
        <v>0</v>
      </c>
      <c r="AL457" s="2">
        <v>0</v>
      </c>
      <c r="AM457" s="2">
        <v>7</v>
      </c>
      <c r="AN457" s="2">
        <v>6</v>
      </c>
      <c r="AV457" s="16"/>
      <c r="AW457" s="18">
        <f t="shared" si="62"/>
        <v>13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H457" s="2">
        <v>0</v>
      </c>
      <c r="BI457" s="16">
        <v>0</v>
      </c>
      <c r="BJ457" s="18">
        <f t="shared" si="56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T457" s="2">
        <v>0</v>
      </c>
      <c r="BU457" s="2">
        <v>0</v>
      </c>
      <c r="BV457" s="2">
        <v>0</v>
      </c>
      <c r="BW457" s="18">
        <f t="shared" si="57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F457" s="2">
        <v>0</v>
      </c>
      <c r="CG457" s="2">
        <v>0</v>
      </c>
      <c r="CH457" s="2">
        <v>0</v>
      </c>
      <c r="CI457" s="2">
        <v>0</v>
      </c>
      <c r="CJ457" s="18">
        <f t="shared" si="58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T457" s="2">
        <v>0</v>
      </c>
      <c r="CU457" s="2">
        <v>0</v>
      </c>
      <c r="CV457" s="16">
        <v>0</v>
      </c>
      <c r="CW457" s="18">
        <f t="shared" si="59"/>
        <v>0</v>
      </c>
    </row>
    <row r="458" spans="1:101" ht="13.05" customHeight="1" x14ac:dyDescent="0.2">
      <c r="A458" s="46" t="s">
        <v>464</v>
      </c>
      <c r="B458" s="46" t="s">
        <v>520</v>
      </c>
      <c r="C458" s="89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43">
        <v>0</v>
      </c>
      <c r="K458" s="15">
        <v>0</v>
      </c>
      <c r="L458" s="2">
        <v>0</v>
      </c>
      <c r="M458" s="2">
        <v>0</v>
      </c>
      <c r="N458" s="2">
        <v>0</v>
      </c>
      <c r="V458" s="16"/>
      <c r="W458" s="18">
        <f t="shared" si="60"/>
        <v>0</v>
      </c>
      <c r="X458" s="15">
        <v>0</v>
      </c>
      <c r="Y458" s="2">
        <v>0</v>
      </c>
      <c r="Z458" s="2">
        <v>0</v>
      </c>
      <c r="AA458" s="2">
        <v>0</v>
      </c>
      <c r="AI458" s="16"/>
      <c r="AJ458" s="18">
        <f t="shared" si="61"/>
        <v>0</v>
      </c>
      <c r="AK458" s="15">
        <v>0</v>
      </c>
      <c r="AL458" s="2">
        <v>0</v>
      </c>
      <c r="AM458" s="2">
        <v>0</v>
      </c>
      <c r="AN458" s="2">
        <v>0</v>
      </c>
      <c r="AV458" s="16"/>
      <c r="AW458" s="18">
        <f t="shared" si="62"/>
        <v>0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H458" s="2">
        <v>0</v>
      </c>
      <c r="BI458" s="16">
        <v>0</v>
      </c>
      <c r="BJ458" s="18">
        <f t="shared" si="56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U458" s="2">
        <v>0</v>
      </c>
      <c r="BV458" s="2">
        <v>0</v>
      </c>
      <c r="BW458" s="18">
        <f t="shared" si="57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F458" s="2">
        <v>0</v>
      </c>
      <c r="CG458" s="2">
        <v>0</v>
      </c>
      <c r="CH458" s="2">
        <v>0</v>
      </c>
      <c r="CI458" s="2">
        <v>0</v>
      </c>
      <c r="CJ458" s="18">
        <f t="shared" si="58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T458" s="2">
        <v>0</v>
      </c>
      <c r="CU458" s="2">
        <v>0</v>
      </c>
      <c r="CV458" s="16">
        <v>0</v>
      </c>
      <c r="CW458" s="18">
        <f t="shared" si="59"/>
        <v>0</v>
      </c>
    </row>
    <row r="459" spans="1:101" ht="13.05" customHeight="1" x14ac:dyDescent="0.2">
      <c r="A459" s="46" t="s">
        <v>464</v>
      </c>
      <c r="B459" s="46" t="s">
        <v>520</v>
      </c>
      <c r="C459" s="89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43">
        <v>0</v>
      </c>
      <c r="K459" s="15">
        <v>0</v>
      </c>
      <c r="L459" s="2">
        <v>0</v>
      </c>
      <c r="M459" s="2">
        <v>11</v>
      </c>
      <c r="N459" s="2">
        <v>0</v>
      </c>
      <c r="V459" s="16"/>
      <c r="W459" s="18">
        <f t="shared" si="60"/>
        <v>11</v>
      </c>
      <c r="X459" s="15">
        <v>0</v>
      </c>
      <c r="Y459" s="2">
        <v>0</v>
      </c>
      <c r="Z459" s="2">
        <v>17</v>
      </c>
      <c r="AA459" s="2">
        <v>0</v>
      </c>
      <c r="AI459" s="16"/>
      <c r="AJ459" s="18">
        <f t="shared" si="61"/>
        <v>17</v>
      </c>
      <c r="AK459" s="15">
        <v>0</v>
      </c>
      <c r="AL459" s="2">
        <v>0</v>
      </c>
      <c r="AM459" s="2">
        <v>7</v>
      </c>
      <c r="AN459" s="2">
        <v>0</v>
      </c>
      <c r="AV459" s="16"/>
      <c r="AW459" s="18">
        <f t="shared" si="62"/>
        <v>7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H459" s="2">
        <v>0</v>
      </c>
      <c r="BI459" s="16">
        <v>0</v>
      </c>
      <c r="BJ459" s="18">
        <f t="shared" si="56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T459" s="2">
        <v>0</v>
      </c>
      <c r="BU459" s="2">
        <v>0</v>
      </c>
      <c r="BV459" s="2">
        <v>0</v>
      </c>
      <c r="BW459" s="18">
        <f t="shared" si="57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F459" s="2">
        <v>0</v>
      </c>
      <c r="CG459" s="2">
        <v>0</v>
      </c>
      <c r="CH459" s="2">
        <v>0</v>
      </c>
      <c r="CI459" s="2">
        <v>0</v>
      </c>
      <c r="CJ459" s="18">
        <f t="shared" si="58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S459" s="2">
        <v>0</v>
      </c>
      <c r="CT459" s="2">
        <v>0</v>
      </c>
      <c r="CU459" s="2">
        <v>0</v>
      </c>
      <c r="CV459" s="16">
        <v>0</v>
      </c>
      <c r="CW459" s="18">
        <f t="shared" si="59"/>
        <v>0</v>
      </c>
    </row>
    <row r="460" spans="1:101" ht="13.05" customHeight="1" x14ac:dyDescent="0.2">
      <c r="A460" s="46" t="s">
        <v>464</v>
      </c>
      <c r="B460" s="46" t="s">
        <v>520</v>
      </c>
      <c r="C460" s="89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43">
        <v>0</v>
      </c>
      <c r="K460" s="15">
        <v>0</v>
      </c>
      <c r="L460" s="2">
        <v>0</v>
      </c>
      <c r="M460" s="2">
        <v>40</v>
      </c>
      <c r="N460" s="2">
        <v>0</v>
      </c>
      <c r="V460" s="16"/>
      <c r="W460" s="18">
        <f t="shared" si="60"/>
        <v>40</v>
      </c>
      <c r="X460" s="15">
        <v>0</v>
      </c>
      <c r="Y460" s="2">
        <v>0</v>
      </c>
      <c r="Z460" s="2">
        <v>34</v>
      </c>
      <c r="AA460" s="2">
        <v>0</v>
      </c>
      <c r="AI460" s="16"/>
      <c r="AJ460" s="18">
        <f t="shared" si="61"/>
        <v>34</v>
      </c>
      <c r="AK460" s="15">
        <v>0</v>
      </c>
      <c r="AL460" s="2">
        <v>0</v>
      </c>
      <c r="AM460" s="2">
        <v>30</v>
      </c>
      <c r="AN460" s="2">
        <v>0</v>
      </c>
      <c r="AV460" s="16"/>
      <c r="AW460" s="18">
        <f t="shared" si="62"/>
        <v>30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H460" s="2">
        <v>0</v>
      </c>
      <c r="BI460" s="16">
        <v>0</v>
      </c>
      <c r="BJ460" s="18">
        <f t="shared" si="56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U460" s="2">
        <v>0</v>
      </c>
      <c r="BV460" s="2">
        <v>0</v>
      </c>
      <c r="BW460" s="18">
        <f t="shared" si="57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F460" s="2">
        <v>0</v>
      </c>
      <c r="CG460" s="2">
        <v>0</v>
      </c>
      <c r="CH460" s="2">
        <v>0</v>
      </c>
      <c r="CI460" s="2">
        <v>0</v>
      </c>
      <c r="CJ460" s="18">
        <f t="shared" si="58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S460" s="2">
        <v>0</v>
      </c>
      <c r="CT460" s="2">
        <v>0</v>
      </c>
      <c r="CU460" s="2">
        <v>0</v>
      </c>
      <c r="CV460" s="16">
        <v>0</v>
      </c>
      <c r="CW460" s="18">
        <f t="shared" si="59"/>
        <v>0</v>
      </c>
    </row>
    <row r="461" spans="1:101" ht="13.05" customHeight="1" x14ac:dyDescent="0.2">
      <c r="A461" s="46" t="s">
        <v>464</v>
      </c>
      <c r="B461" s="46" t="s">
        <v>520</v>
      </c>
      <c r="C461" s="89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43">
        <v>0</v>
      </c>
      <c r="K461" s="15">
        <v>0</v>
      </c>
      <c r="L461" s="2">
        <v>0</v>
      </c>
      <c r="M461" s="2">
        <v>0</v>
      </c>
      <c r="N461" s="2">
        <v>0</v>
      </c>
      <c r="V461" s="16"/>
      <c r="W461" s="18">
        <f t="shared" si="60"/>
        <v>0</v>
      </c>
      <c r="X461" s="15">
        <v>0</v>
      </c>
      <c r="Y461" s="2">
        <v>0</v>
      </c>
      <c r="Z461" s="2">
        <v>0</v>
      </c>
      <c r="AA461" s="2">
        <v>0</v>
      </c>
      <c r="AI461" s="16"/>
      <c r="AJ461" s="18">
        <f t="shared" si="61"/>
        <v>0</v>
      </c>
      <c r="AK461" s="15">
        <v>0</v>
      </c>
      <c r="AL461" s="2">
        <v>0</v>
      </c>
      <c r="AM461" s="2">
        <v>0</v>
      </c>
      <c r="AN461" s="2">
        <v>0</v>
      </c>
      <c r="AV461" s="16"/>
      <c r="AW461" s="18">
        <f t="shared" si="62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H461" s="2">
        <v>0</v>
      </c>
      <c r="BI461" s="16">
        <v>0</v>
      </c>
      <c r="BJ461" s="18">
        <f t="shared" si="56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U461" s="2">
        <v>0</v>
      </c>
      <c r="BV461" s="2">
        <v>0</v>
      </c>
      <c r="BW461" s="18">
        <f t="shared" si="57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F461" s="2">
        <v>0</v>
      </c>
      <c r="CG461" s="2">
        <v>0</v>
      </c>
      <c r="CH461" s="2">
        <v>0</v>
      </c>
      <c r="CI461" s="2">
        <v>0</v>
      </c>
      <c r="CJ461" s="18">
        <f t="shared" si="58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S461" s="2">
        <v>0</v>
      </c>
      <c r="CT461" s="2">
        <v>0</v>
      </c>
      <c r="CU461" s="2">
        <v>0</v>
      </c>
      <c r="CV461" s="16">
        <v>0</v>
      </c>
      <c r="CW461" s="18">
        <f t="shared" si="59"/>
        <v>0</v>
      </c>
    </row>
    <row r="462" spans="1:101" ht="13.05" customHeight="1" x14ac:dyDescent="0.2">
      <c r="A462" s="46" t="s">
        <v>464</v>
      </c>
      <c r="B462" s="46" t="s">
        <v>520</v>
      </c>
      <c r="C462" s="89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43">
        <v>0</v>
      </c>
      <c r="K462" s="15">
        <v>0</v>
      </c>
      <c r="L462" s="2">
        <v>0</v>
      </c>
      <c r="M462" s="2">
        <v>29</v>
      </c>
      <c r="N462" s="2">
        <v>0</v>
      </c>
      <c r="V462" s="16"/>
      <c r="W462" s="18">
        <f t="shared" si="60"/>
        <v>29</v>
      </c>
      <c r="X462" s="15">
        <v>0</v>
      </c>
      <c r="Y462" s="2">
        <v>0</v>
      </c>
      <c r="Z462" s="2">
        <v>15</v>
      </c>
      <c r="AA462" s="2">
        <v>0</v>
      </c>
      <c r="AI462" s="16"/>
      <c r="AJ462" s="18">
        <f t="shared" si="61"/>
        <v>15</v>
      </c>
      <c r="AK462" s="15">
        <v>0</v>
      </c>
      <c r="AL462" s="2">
        <v>0</v>
      </c>
      <c r="AM462" s="2">
        <v>23</v>
      </c>
      <c r="AN462" s="2">
        <v>0</v>
      </c>
      <c r="AV462" s="16"/>
      <c r="AW462" s="18">
        <f t="shared" si="62"/>
        <v>23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H462" s="2">
        <v>0</v>
      </c>
      <c r="BI462" s="16">
        <v>0</v>
      </c>
      <c r="BJ462" s="18">
        <f t="shared" si="56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0</v>
      </c>
      <c r="BU462" s="2">
        <v>0</v>
      </c>
      <c r="BV462" s="2">
        <v>0</v>
      </c>
      <c r="BW462" s="18">
        <f t="shared" si="57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E462" s="2">
        <v>0</v>
      </c>
      <c r="CF462" s="2">
        <v>0</v>
      </c>
      <c r="CG462" s="2">
        <v>0</v>
      </c>
      <c r="CH462" s="2">
        <v>0</v>
      </c>
      <c r="CI462" s="2">
        <v>0</v>
      </c>
      <c r="CJ462" s="18">
        <f t="shared" si="58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R462" s="2">
        <v>0</v>
      </c>
      <c r="CS462" s="2">
        <v>0</v>
      </c>
      <c r="CT462" s="2">
        <v>0</v>
      </c>
      <c r="CU462" s="2">
        <v>0</v>
      </c>
      <c r="CV462" s="16">
        <v>0</v>
      </c>
      <c r="CW462" s="18">
        <f t="shared" si="59"/>
        <v>0</v>
      </c>
    </row>
    <row r="463" spans="1:101" ht="13.05" customHeight="1" x14ac:dyDescent="0.2">
      <c r="A463" s="46" t="s">
        <v>464</v>
      </c>
      <c r="B463" s="46" t="s">
        <v>520</v>
      </c>
      <c r="C463" s="89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43">
        <v>0</v>
      </c>
      <c r="K463" s="15">
        <v>0</v>
      </c>
      <c r="L463" s="2">
        <v>0</v>
      </c>
      <c r="M463" s="2">
        <v>28</v>
      </c>
      <c r="N463" s="2">
        <v>0</v>
      </c>
      <c r="V463" s="16"/>
      <c r="W463" s="18">
        <f t="shared" si="60"/>
        <v>28</v>
      </c>
      <c r="X463" s="15">
        <v>0</v>
      </c>
      <c r="Y463" s="2">
        <v>0</v>
      </c>
      <c r="Z463" s="2">
        <v>13</v>
      </c>
      <c r="AA463" s="2">
        <v>0</v>
      </c>
      <c r="AI463" s="16"/>
      <c r="AJ463" s="18">
        <f t="shared" si="61"/>
        <v>13</v>
      </c>
      <c r="AK463" s="15">
        <v>0</v>
      </c>
      <c r="AL463" s="2">
        <v>0</v>
      </c>
      <c r="AM463" s="2">
        <v>20</v>
      </c>
      <c r="AN463" s="2">
        <v>0</v>
      </c>
      <c r="AV463" s="16"/>
      <c r="AW463" s="18">
        <f t="shared" si="62"/>
        <v>20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G463" s="2">
        <v>0</v>
      </c>
      <c r="BH463" s="2">
        <v>0</v>
      </c>
      <c r="BI463" s="16">
        <v>0</v>
      </c>
      <c r="BJ463" s="18">
        <f t="shared" si="56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0</v>
      </c>
      <c r="BU463" s="2">
        <v>0</v>
      </c>
      <c r="BV463" s="2">
        <v>0</v>
      </c>
      <c r="BW463" s="18">
        <f t="shared" si="57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E463" s="2">
        <v>0</v>
      </c>
      <c r="CF463" s="2">
        <v>0</v>
      </c>
      <c r="CG463" s="2">
        <v>0</v>
      </c>
      <c r="CH463" s="2">
        <v>0</v>
      </c>
      <c r="CI463" s="2">
        <v>0</v>
      </c>
      <c r="CJ463" s="18">
        <f t="shared" si="58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R463" s="2">
        <v>0</v>
      </c>
      <c r="CS463" s="2">
        <v>0</v>
      </c>
      <c r="CT463" s="2">
        <v>0</v>
      </c>
      <c r="CU463" s="2">
        <v>0</v>
      </c>
      <c r="CV463" s="16">
        <v>0</v>
      </c>
      <c r="CW463" s="18">
        <f t="shared" si="59"/>
        <v>0</v>
      </c>
    </row>
    <row r="464" spans="1:101" ht="13.05" customHeight="1" x14ac:dyDescent="0.2">
      <c r="A464" s="46" t="s">
        <v>464</v>
      </c>
      <c r="B464" s="46" t="s">
        <v>520</v>
      </c>
      <c r="C464" s="89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43">
        <v>0</v>
      </c>
      <c r="K464" s="15">
        <v>0</v>
      </c>
      <c r="L464" s="2">
        <v>0</v>
      </c>
      <c r="M464" s="2">
        <v>26</v>
      </c>
      <c r="N464" s="2">
        <v>0</v>
      </c>
      <c r="V464" s="16"/>
      <c r="W464" s="18">
        <f t="shared" si="60"/>
        <v>26</v>
      </c>
      <c r="X464" s="15">
        <v>0</v>
      </c>
      <c r="Y464" s="2">
        <v>0</v>
      </c>
      <c r="Z464" s="2">
        <v>33</v>
      </c>
      <c r="AA464" s="2">
        <v>0</v>
      </c>
      <c r="AI464" s="16"/>
      <c r="AJ464" s="18">
        <f t="shared" si="61"/>
        <v>33</v>
      </c>
      <c r="AK464" s="15">
        <v>0</v>
      </c>
      <c r="AL464" s="2">
        <v>0</v>
      </c>
      <c r="AM464" s="2">
        <v>24</v>
      </c>
      <c r="AN464" s="2">
        <v>0</v>
      </c>
      <c r="AV464" s="16"/>
      <c r="AW464" s="18">
        <f t="shared" si="62"/>
        <v>24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G464" s="2">
        <v>0</v>
      </c>
      <c r="BH464" s="2">
        <v>0</v>
      </c>
      <c r="BI464" s="16">
        <v>0</v>
      </c>
      <c r="BJ464" s="18">
        <f t="shared" si="56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0</v>
      </c>
      <c r="BU464" s="2">
        <v>0</v>
      </c>
      <c r="BV464" s="2">
        <v>0</v>
      </c>
      <c r="BW464" s="18">
        <f t="shared" si="57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E464" s="2">
        <v>0</v>
      </c>
      <c r="CF464" s="2">
        <v>0</v>
      </c>
      <c r="CG464" s="2">
        <v>0</v>
      </c>
      <c r="CH464" s="2">
        <v>0</v>
      </c>
      <c r="CI464" s="2">
        <v>0</v>
      </c>
      <c r="CJ464" s="18">
        <f t="shared" si="58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S464" s="2">
        <v>0</v>
      </c>
      <c r="CT464" s="2">
        <v>0</v>
      </c>
      <c r="CU464" s="2">
        <v>0</v>
      </c>
      <c r="CV464" s="16">
        <v>0</v>
      </c>
      <c r="CW464" s="18">
        <f t="shared" si="59"/>
        <v>0</v>
      </c>
    </row>
    <row r="465" spans="1:101" ht="13.05" customHeight="1" x14ac:dyDescent="0.2">
      <c r="A465" s="46" t="s">
        <v>464</v>
      </c>
      <c r="B465" s="46" t="s">
        <v>520</v>
      </c>
      <c r="C465" s="89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43">
        <v>0</v>
      </c>
      <c r="K465" s="15">
        <v>0</v>
      </c>
      <c r="L465" s="2">
        <v>0</v>
      </c>
      <c r="M465" s="2">
        <v>0</v>
      </c>
      <c r="N465" s="2">
        <v>0</v>
      </c>
      <c r="V465" s="16"/>
      <c r="W465" s="18">
        <f t="shared" si="60"/>
        <v>0</v>
      </c>
      <c r="X465" s="15">
        <v>0</v>
      </c>
      <c r="Y465" s="2">
        <v>0</v>
      </c>
      <c r="Z465" s="2">
        <v>0</v>
      </c>
      <c r="AA465" s="2">
        <v>0</v>
      </c>
      <c r="AI465" s="16"/>
      <c r="AJ465" s="18">
        <f t="shared" si="61"/>
        <v>0</v>
      </c>
      <c r="AK465" s="15">
        <v>0</v>
      </c>
      <c r="AL465" s="2">
        <v>0</v>
      </c>
      <c r="AM465" s="2">
        <v>0</v>
      </c>
      <c r="AN465" s="2">
        <v>0</v>
      </c>
      <c r="AV465" s="16"/>
      <c r="AW465" s="18">
        <f t="shared" si="62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F465" s="2">
        <v>0</v>
      </c>
      <c r="BG465" s="2">
        <v>0</v>
      </c>
      <c r="BH465" s="2">
        <v>0</v>
      </c>
      <c r="BI465" s="16">
        <v>0</v>
      </c>
      <c r="BJ465" s="18">
        <f t="shared" si="56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0</v>
      </c>
      <c r="BU465" s="2">
        <v>0</v>
      </c>
      <c r="BV465" s="2">
        <v>0</v>
      </c>
      <c r="BW465" s="18">
        <f t="shared" si="57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E465" s="2">
        <v>0</v>
      </c>
      <c r="CF465" s="2">
        <v>0</v>
      </c>
      <c r="CG465" s="2">
        <v>0</v>
      </c>
      <c r="CH465" s="2">
        <v>0</v>
      </c>
      <c r="CI465" s="2">
        <v>0</v>
      </c>
      <c r="CJ465" s="18">
        <f t="shared" si="58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S465" s="2">
        <v>0</v>
      </c>
      <c r="CT465" s="2">
        <v>0</v>
      </c>
      <c r="CU465" s="2">
        <v>0</v>
      </c>
      <c r="CV465" s="16">
        <v>0</v>
      </c>
      <c r="CW465" s="18">
        <f t="shared" si="59"/>
        <v>0</v>
      </c>
    </row>
    <row r="466" spans="1:101" ht="13.05" customHeight="1" x14ac:dyDescent="0.2">
      <c r="A466" s="46" t="s">
        <v>464</v>
      </c>
      <c r="B466" s="46" t="s">
        <v>520</v>
      </c>
      <c r="C466" s="89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43">
        <v>0</v>
      </c>
      <c r="K466" s="15">
        <v>0</v>
      </c>
      <c r="L466" s="2">
        <v>0</v>
      </c>
      <c r="M466" s="2">
        <v>0</v>
      </c>
      <c r="N466" s="2">
        <v>0</v>
      </c>
      <c r="V466" s="16"/>
      <c r="W466" s="18">
        <f t="shared" si="60"/>
        <v>0</v>
      </c>
      <c r="X466" s="15">
        <v>0</v>
      </c>
      <c r="Y466" s="2">
        <v>0</v>
      </c>
      <c r="Z466" s="2">
        <v>0</v>
      </c>
      <c r="AA466" s="2">
        <v>0</v>
      </c>
      <c r="AI466" s="16"/>
      <c r="AJ466" s="18">
        <f t="shared" si="61"/>
        <v>0</v>
      </c>
      <c r="AK466" s="15">
        <v>0</v>
      </c>
      <c r="AL466" s="2">
        <v>0</v>
      </c>
      <c r="AM466" s="2">
        <v>0</v>
      </c>
      <c r="AN466" s="2">
        <v>0</v>
      </c>
      <c r="AV466" s="16"/>
      <c r="AW466" s="18">
        <f t="shared" si="62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H466" s="2">
        <v>0</v>
      </c>
      <c r="BI466" s="16">
        <v>0</v>
      </c>
      <c r="BJ466" s="18">
        <f t="shared" si="56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T466" s="2">
        <v>0</v>
      </c>
      <c r="BU466" s="2">
        <v>0</v>
      </c>
      <c r="BV466" s="2">
        <v>0</v>
      </c>
      <c r="BW466" s="18">
        <f t="shared" si="57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E466" s="2">
        <v>0</v>
      </c>
      <c r="CF466" s="2">
        <v>0</v>
      </c>
      <c r="CG466" s="2">
        <v>0</v>
      </c>
      <c r="CH466" s="2">
        <v>0</v>
      </c>
      <c r="CI466" s="2">
        <v>0</v>
      </c>
      <c r="CJ466" s="18">
        <f t="shared" si="58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R466" s="2">
        <v>0</v>
      </c>
      <c r="CS466" s="2">
        <v>0</v>
      </c>
      <c r="CT466" s="2">
        <v>0</v>
      </c>
      <c r="CU466" s="2">
        <v>0</v>
      </c>
      <c r="CV466" s="16">
        <v>0</v>
      </c>
      <c r="CW466" s="18">
        <f t="shared" si="59"/>
        <v>0</v>
      </c>
    </row>
    <row r="467" spans="1:101" ht="13.05" customHeight="1" x14ac:dyDescent="0.2">
      <c r="A467" s="46" t="s">
        <v>464</v>
      </c>
      <c r="B467" s="46" t="s">
        <v>520</v>
      </c>
      <c r="C467" s="89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43">
        <v>0</v>
      </c>
      <c r="K467" s="15">
        <v>0</v>
      </c>
      <c r="L467" s="2">
        <v>0</v>
      </c>
      <c r="M467" s="2">
        <v>0</v>
      </c>
      <c r="N467" s="2">
        <v>0</v>
      </c>
      <c r="V467" s="16"/>
      <c r="W467" s="18">
        <f t="shared" si="60"/>
        <v>0</v>
      </c>
      <c r="X467" s="15">
        <v>0</v>
      </c>
      <c r="Y467" s="2">
        <v>0</v>
      </c>
      <c r="Z467" s="2">
        <v>0</v>
      </c>
      <c r="AA467" s="2">
        <v>0</v>
      </c>
      <c r="AI467" s="16"/>
      <c r="AJ467" s="18">
        <f t="shared" si="61"/>
        <v>0</v>
      </c>
      <c r="AK467" s="15">
        <v>0</v>
      </c>
      <c r="AL467" s="2">
        <v>0</v>
      </c>
      <c r="AM467" s="2">
        <v>0</v>
      </c>
      <c r="AN467" s="2">
        <v>0</v>
      </c>
      <c r="AV467" s="16"/>
      <c r="AW467" s="18">
        <f t="shared" si="62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G467" s="2">
        <v>0</v>
      </c>
      <c r="BH467" s="2">
        <v>0</v>
      </c>
      <c r="BI467" s="16">
        <v>0</v>
      </c>
      <c r="BJ467" s="18">
        <f t="shared" si="56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0</v>
      </c>
      <c r="BU467" s="2">
        <v>0</v>
      </c>
      <c r="BV467" s="2">
        <v>0</v>
      </c>
      <c r="BW467" s="18">
        <f t="shared" si="57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E467" s="2">
        <v>0</v>
      </c>
      <c r="CF467" s="2">
        <v>0</v>
      </c>
      <c r="CG467" s="2">
        <v>0</v>
      </c>
      <c r="CH467" s="2">
        <v>0</v>
      </c>
      <c r="CI467" s="2">
        <v>0</v>
      </c>
      <c r="CJ467" s="18">
        <f t="shared" si="58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R467" s="2">
        <v>0</v>
      </c>
      <c r="CS467" s="2">
        <v>0</v>
      </c>
      <c r="CT467" s="2">
        <v>0</v>
      </c>
      <c r="CU467" s="2">
        <v>0</v>
      </c>
      <c r="CV467" s="16">
        <v>0</v>
      </c>
      <c r="CW467" s="18">
        <f t="shared" si="59"/>
        <v>0</v>
      </c>
    </row>
    <row r="468" spans="1:101" ht="13.05" customHeight="1" x14ac:dyDescent="0.2">
      <c r="A468" s="46" t="s">
        <v>6</v>
      </c>
      <c r="B468" s="46" t="s">
        <v>18</v>
      </c>
      <c r="C468" s="89">
        <v>400</v>
      </c>
      <c r="D468" s="46" t="s">
        <v>610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43">
        <v>0</v>
      </c>
      <c r="K468" s="15">
        <v>0</v>
      </c>
      <c r="L468" s="2">
        <v>0</v>
      </c>
      <c r="M468" s="2">
        <v>37</v>
      </c>
      <c r="N468" s="2">
        <v>0</v>
      </c>
      <c r="V468" s="16"/>
      <c r="W468" s="18">
        <f t="shared" si="60"/>
        <v>37</v>
      </c>
      <c r="X468" s="15">
        <v>0</v>
      </c>
      <c r="Y468" s="2">
        <v>0</v>
      </c>
      <c r="Z468" s="2">
        <v>3</v>
      </c>
      <c r="AA468" s="2">
        <v>0</v>
      </c>
      <c r="AI468" s="16"/>
      <c r="AJ468" s="18">
        <f t="shared" si="61"/>
        <v>3</v>
      </c>
      <c r="AK468" s="15">
        <v>0</v>
      </c>
      <c r="AL468" s="2">
        <v>0</v>
      </c>
      <c r="AM468" s="2">
        <v>32</v>
      </c>
      <c r="AN468" s="2">
        <v>0</v>
      </c>
      <c r="AV468" s="16"/>
      <c r="AW468" s="18">
        <f t="shared" si="62"/>
        <v>32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F468" s="2">
        <v>0</v>
      </c>
      <c r="BG468" s="2">
        <v>0</v>
      </c>
      <c r="BH468" s="2">
        <v>0</v>
      </c>
      <c r="BI468" s="16">
        <v>0</v>
      </c>
      <c r="BJ468" s="18">
        <f>SUM(AX943:BI943)</f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U468" s="2">
        <v>0</v>
      </c>
      <c r="BV468" s="2">
        <v>0</v>
      </c>
      <c r="BW468" s="18">
        <f>SUM(BK943:BV943)</f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E468" s="2">
        <v>0</v>
      </c>
      <c r="CF468" s="2">
        <v>0</v>
      </c>
      <c r="CG468" s="2">
        <v>0</v>
      </c>
      <c r="CH468" s="2">
        <v>0</v>
      </c>
      <c r="CI468" s="2">
        <v>0</v>
      </c>
      <c r="CJ468" s="18">
        <f>SUM(BX943:CI943)</f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R468" s="2">
        <v>0</v>
      </c>
      <c r="CS468" s="2">
        <v>0</v>
      </c>
      <c r="CT468" s="2">
        <v>0</v>
      </c>
      <c r="CU468" s="2">
        <v>0</v>
      </c>
      <c r="CV468" s="16">
        <v>0</v>
      </c>
      <c r="CW468" s="18">
        <f>SUM(CK943:CV943)</f>
        <v>0</v>
      </c>
    </row>
    <row r="469" spans="1:101" ht="13.05" customHeight="1" x14ac:dyDescent="0.2">
      <c r="A469" s="46" t="s">
        <v>204</v>
      </c>
      <c r="B469" s="46" t="s">
        <v>205</v>
      </c>
      <c r="C469" s="89">
        <v>407</v>
      </c>
      <c r="D469" s="46" t="s">
        <v>612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43">
        <v>0</v>
      </c>
      <c r="K469" s="15">
        <v>0</v>
      </c>
      <c r="L469" s="2">
        <v>0</v>
      </c>
      <c r="M469" s="2">
        <v>0</v>
      </c>
      <c r="N469" s="2">
        <v>0</v>
      </c>
      <c r="V469" s="16"/>
      <c r="W469" s="18">
        <f t="shared" si="60"/>
        <v>0</v>
      </c>
      <c r="X469" s="15">
        <v>0</v>
      </c>
      <c r="Y469" s="2">
        <v>0</v>
      </c>
      <c r="Z469" s="2">
        <v>0</v>
      </c>
      <c r="AA469" s="2">
        <v>0</v>
      </c>
      <c r="AI469" s="16"/>
      <c r="AJ469" s="18">
        <f t="shared" si="61"/>
        <v>0</v>
      </c>
      <c r="AK469" s="15">
        <v>0</v>
      </c>
      <c r="AL469" s="2">
        <v>0</v>
      </c>
      <c r="AM469" s="2">
        <v>0</v>
      </c>
      <c r="AN469" s="2">
        <v>0</v>
      </c>
      <c r="AV469" s="16"/>
      <c r="AW469" s="18">
        <f t="shared" si="62"/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F469" s="2">
        <v>0</v>
      </c>
      <c r="BG469" s="2">
        <v>0</v>
      </c>
      <c r="BH469" s="2">
        <v>0</v>
      </c>
      <c r="BI469" s="16">
        <v>0</v>
      </c>
      <c r="BJ469" s="18">
        <f t="shared" ref="BJ469:BJ471" si="63">SUM(AX469:BI469)</f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U469" s="2">
        <v>0</v>
      </c>
      <c r="BV469" s="2">
        <v>0</v>
      </c>
      <c r="BW469" s="18">
        <f t="shared" ref="BW469:BW471" si="64">SUM(BK469:BV469)</f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E469" s="2">
        <v>0</v>
      </c>
      <c r="CF469" s="2">
        <v>0</v>
      </c>
      <c r="CG469" s="2">
        <v>0</v>
      </c>
      <c r="CH469" s="2">
        <v>0</v>
      </c>
      <c r="CI469" s="2">
        <v>0</v>
      </c>
      <c r="CJ469" s="18">
        <f t="shared" ref="CJ469:CJ471" si="65">SUM(BX469:CI469)</f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S469" s="2">
        <v>0</v>
      </c>
      <c r="CT469" s="2">
        <v>0</v>
      </c>
      <c r="CU469" s="2">
        <v>0</v>
      </c>
      <c r="CV469" s="16">
        <v>0</v>
      </c>
      <c r="CW469" s="18">
        <f t="shared" ref="CW469:CW471" si="66">SUM(CK469:CV469)</f>
        <v>0</v>
      </c>
    </row>
    <row r="470" spans="1:101" ht="13.05" customHeight="1" x14ac:dyDescent="0.2">
      <c r="A470" s="46" t="s">
        <v>6</v>
      </c>
      <c r="B470" s="46" t="s">
        <v>47</v>
      </c>
      <c r="C470" s="89">
        <v>400</v>
      </c>
      <c r="D470" s="46" t="s">
        <v>610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43">
        <v>0</v>
      </c>
      <c r="K470" s="15">
        <v>0</v>
      </c>
      <c r="L470" s="2">
        <v>0</v>
      </c>
      <c r="M470" s="2">
        <v>0</v>
      </c>
      <c r="N470" s="2">
        <v>0</v>
      </c>
      <c r="V470" s="16"/>
      <c r="W470" s="18">
        <f t="shared" si="60"/>
        <v>0</v>
      </c>
      <c r="X470" s="15">
        <v>0</v>
      </c>
      <c r="Y470" s="2">
        <v>0</v>
      </c>
      <c r="Z470" s="2">
        <v>0</v>
      </c>
      <c r="AA470" s="2">
        <v>0</v>
      </c>
      <c r="AI470" s="16"/>
      <c r="AJ470" s="18">
        <f t="shared" si="61"/>
        <v>0</v>
      </c>
      <c r="AK470" s="15">
        <v>0</v>
      </c>
      <c r="AL470" s="2">
        <v>0</v>
      </c>
      <c r="AM470" s="2">
        <v>0</v>
      </c>
      <c r="AN470" s="2">
        <v>0</v>
      </c>
      <c r="AV470" s="16"/>
      <c r="AW470" s="18">
        <f t="shared" si="62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G470" s="2">
        <v>0</v>
      </c>
      <c r="BH470" s="2">
        <v>0</v>
      </c>
      <c r="BI470" s="16">
        <v>0</v>
      </c>
      <c r="BJ470" s="18">
        <f t="shared" si="63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U470" s="2">
        <v>0</v>
      </c>
      <c r="BV470" s="2">
        <v>0</v>
      </c>
      <c r="BW470" s="18">
        <f t="shared" si="64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E470" s="2">
        <v>0</v>
      </c>
      <c r="CF470" s="2">
        <v>0</v>
      </c>
      <c r="CG470" s="2">
        <v>0</v>
      </c>
      <c r="CH470" s="2">
        <v>0</v>
      </c>
      <c r="CI470" s="2">
        <v>0</v>
      </c>
      <c r="CJ470" s="18">
        <f t="shared" si="65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R470" s="2">
        <v>0</v>
      </c>
      <c r="CS470" s="2">
        <v>0</v>
      </c>
      <c r="CT470" s="2">
        <v>0</v>
      </c>
      <c r="CU470" s="2">
        <v>0</v>
      </c>
      <c r="CV470" s="16">
        <v>0</v>
      </c>
      <c r="CW470" s="18">
        <f t="shared" si="66"/>
        <v>0</v>
      </c>
    </row>
    <row r="471" spans="1:101" ht="13.05" customHeight="1" x14ac:dyDescent="0.2">
      <c r="A471" s="46" t="s">
        <v>15</v>
      </c>
      <c r="B471" s="46" t="s">
        <v>16</v>
      </c>
      <c r="C471" s="89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43">
        <v>0</v>
      </c>
      <c r="K471" s="15">
        <v>3</v>
      </c>
      <c r="L471" s="2">
        <v>70</v>
      </c>
      <c r="M471" s="2">
        <v>2</v>
      </c>
      <c r="N471" s="2">
        <v>0</v>
      </c>
      <c r="V471" s="16"/>
      <c r="W471" s="18">
        <f t="shared" si="60"/>
        <v>75</v>
      </c>
      <c r="X471" s="15">
        <v>0</v>
      </c>
      <c r="Y471" s="2">
        <v>0</v>
      </c>
      <c r="Z471" s="2">
        <v>0</v>
      </c>
      <c r="AA471" s="2">
        <v>0</v>
      </c>
      <c r="AI471" s="16"/>
      <c r="AJ471" s="18">
        <f t="shared" si="61"/>
        <v>0</v>
      </c>
      <c r="AK471" s="15">
        <v>3</v>
      </c>
      <c r="AL471" s="2">
        <v>62</v>
      </c>
      <c r="AM471" s="2">
        <v>0</v>
      </c>
      <c r="AN471" s="2">
        <v>0</v>
      </c>
      <c r="AV471" s="16"/>
      <c r="AW471" s="18">
        <f t="shared" si="62"/>
        <v>65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H471" s="2">
        <v>0</v>
      </c>
      <c r="BI471" s="16">
        <v>0</v>
      </c>
      <c r="BJ471" s="18">
        <f t="shared" si="63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U471" s="2">
        <v>0</v>
      </c>
      <c r="BV471" s="2">
        <v>0</v>
      </c>
      <c r="BW471" s="18">
        <f t="shared" si="64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E471" s="2">
        <v>0</v>
      </c>
      <c r="CF471" s="2">
        <v>0</v>
      </c>
      <c r="CG471" s="2">
        <v>0</v>
      </c>
      <c r="CH471" s="2">
        <v>0</v>
      </c>
      <c r="CI471" s="2">
        <v>0</v>
      </c>
      <c r="CJ471" s="18">
        <f t="shared" si="65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R471" s="2">
        <v>0</v>
      </c>
      <c r="CS471" s="2">
        <v>0</v>
      </c>
      <c r="CT471" s="2">
        <v>0</v>
      </c>
      <c r="CU471" s="2">
        <v>0</v>
      </c>
      <c r="CV471" s="16">
        <v>0</v>
      </c>
      <c r="CW471" s="18">
        <f t="shared" si="66"/>
        <v>0</v>
      </c>
    </row>
    <row r="472" spans="1:101" ht="13.05" customHeight="1" x14ac:dyDescent="0.2">
      <c r="A472" s="46" t="s">
        <v>204</v>
      </c>
      <c r="B472" s="46" t="s">
        <v>205</v>
      </c>
      <c r="C472" s="89">
        <v>407</v>
      </c>
      <c r="D472" s="46" t="s">
        <v>612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43">
        <v>0</v>
      </c>
      <c r="K472" s="15">
        <v>356</v>
      </c>
      <c r="L472" s="2">
        <v>68</v>
      </c>
      <c r="M472" s="2">
        <v>38</v>
      </c>
      <c r="N472" s="2">
        <v>0</v>
      </c>
      <c r="V472" s="16"/>
      <c r="W472" s="18">
        <f t="shared" si="60"/>
        <v>462</v>
      </c>
      <c r="X472" s="15">
        <v>0</v>
      </c>
      <c r="Y472" s="2">
        <v>6</v>
      </c>
      <c r="Z472" s="2">
        <v>3</v>
      </c>
      <c r="AA472" s="2">
        <v>0</v>
      </c>
      <c r="AI472" s="16"/>
      <c r="AJ472" s="18">
        <f t="shared" si="61"/>
        <v>9</v>
      </c>
      <c r="AK472" s="15">
        <v>322</v>
      </c>
      <c r="AL472" s="2">
        <v>69</v>
      </c>
      <c r="AM472" s="2">
        <v>36</v>
      </c>
      <c r="AN472" s="2">
        <v>0</v>
      </c>
      <c r="AV472" s="16"/>
      <c r="AW472" s="18">
        <f t="shared" si="62"/>
        <v>427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H472" s="2">
        <v>0</v>
      </c>
      <c r="BI472" s="16">
        <v>0</v>
      </c>
      <c r="BJ472" s="18">
        <f t="shared" ref="BJ472" si="67">SUM(AX472:BI472)</f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S472" s="2">
        <v>0</v>
      </c>
      <c r="BT472" s="2">
        <v>0</v>
      </c>
      <c r="BU472" s="2">
        <v>0</v>
      </c>
      <c r="BV472" s="2">
        <v>0</v>
      </c>
      <c r="BW472" s="18">
        <f t="shared" ref="BW472" si="68">SUM(BK472:BV472)</f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E472" s="2">
        <v>0</v>
      </c>
      <c r="CF472" s="2">
        <v>0</v>
      </c>
      <c r="CG472" s="2">
        <v>0</v>
      </c>
      <c r="CH472" s="2">
        <v>0</v>
      </c>
      <c r="CI472" s="2">
        <v>0</v>
      </c>
      <c r="CJ472" s="18">
        <f t="shared" ref="CJ472" si="69">SUM(BX472:CI472)</f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R472" s="2">
        <v>0</v>
      </c>
      <c r="CS472" s="2">
        <v>0</v>
      </c>
      <c r="CT472" s="2">
        <v>0</v>
      </c>
      <c r="CU472" s="2">
        <v>0</v>
      </c>
      <c r="CV472" s="16">
        <v>0</v>
      </c>
      <c r="CW472" s="18">
        <f t="shared" ref="CW472" si="70">SUM(CK472:CV472)</f>
        <v>0</v>
      </c>
    </row>
    <row r="473" spans="1:101" ht="13.05" customHeight="1" x14ac:dyDescent="0.2">
      <c r="A473" s="46" t="s">
        <v>204</v>
      </c>
      <c r="B473" s="46" t="s">
        <v>205</v>
      </c>
      <c r="C473" s="89">
        <v>407</v>
      </c>
      <c r="D473" s="46" t="s">
        <v>612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43">
        <v>0</v>
      </c>
      <c r="K473" s="15">
        <v>0</v>
      </c>
      <c r="L473" s="2">
        <v>0</v>
      </c>
      <c r="M473" s="2">
        <v>0</v>
      </c>
      <c r="N473" s="2">
        <v>0</v>
      </c>
      <c r="V473" s="16"/>
      <c r="W473" s="18">
        <f t="shared" si="60"/>
        <v>0</v>
      </c>
      <c r="X473" s="15">
        <v>0</v>
      </c>
      <c r="Y473" s="2">
        <v>0</v>
      </c>
      <c r="Z473" s="2">
        <v>0</v>
      </c>
      <c r="AA473" s="2">
        <v>0</v>
      </c>
      <c r="AI473" s="16"/>
      <c r="AJ473" s="18">
        <f t="shared" si="61"/>
        <v>0</v>
      </c>
      <c r="AK473" s="15">
        <v>0</v>
      </c>
      <c r="AL473" s="2">
        <v>0</v>
      </c>
      <c r="AM473" s="2">
        <v>0</v>
      </c>
      <c r="AN473" s="2">
        <v>0</v>
      </c>
      <c r="AV473" s="16"/>
      <c r="AW473" s="18">
        <f t="shared" si="62"/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H473" s="2">
        <v>0</v>
      </c>
      <c r="BI473" s="16">
        <v>0</v>
      </c>
      <c r="BJ473" s="18">
        <f t="shared" ref="BJ473" si="71">SUM(AX473:BI473)</f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U473" s="2">
        <v>0</v>
      </c>
      <c r="BV473" s="2">
        <v>0</v>
      </c>
      <c r="BW473" s="18">
        <f t="shared" ref="BW473" si="72">SUM(BK473:BV473)</f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E473" s="2">
        <v>0</v>
      </c>
      <c r="CF473" s="2">
        <v>0</v>
      </c>
      <c r="CG473" s="2">
        <v>0</v>
      </c>
      <c r="CH473" s="2">
        <v>0</v>
      </c>
      <c r="CI473" s="2">
        <v>0</v>
      </c>
      <c r="CJ473" s="18">
        <f t="shared" ref="CJ473" si="73">SUM(BX473:CI473)</f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R473" s="2">
        <v>0</v>
      </c>
      <c r="CS473" s="2">
        <v>0</v>
      </c>
      <c r="CT473" s="2">
        <v>0</v>
      </c>
      <c r="CU473" s="2">
        <v>0</v>
      </c>
      <c r="CV473" s="16">
        <v>0</v>
      </c>
      <c r="CW473" s="18">
        <f t="shared" ref="CW473" si="74">SUM(CK473:CV473)</f>
        <v>0</v>
      </c>
    </row>
    <row r="474" spans="1:101" ht="13.05" customHeight="1" x14ac:dyDescent="0.2">
      <c r="A474" s="46" t="s">
        <v>22</v>
      </c>
      <c r="B474" s="46" t="s">
        <v>23</v>
      </c>
      <c r="C474" s="89">
        <v>406</v>
      </c>
      <c r="D474" s="46" t="s">
        <v>611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43">
        <v>0</v>
      </c>
      <c r="K474" s="15">
        <v>0</v>
      </c>
      <c r="L474" s="2">
        <v>0</v>
      </c>
      <c r="M474" s="2">
        <v>0</v>
      </c>
      <c r="N474" s="2">
        <v>0</v>
      </c>
      <c r="V474" s="16"/>
      <c r="W474" s="18">
        <f t="shared" si="60"/>
        <v>0</v>
      </c>
      <c r="X474" s="15">
        <v>0</v>
      </c>
      <c r="Y474" s="2">
        <v>0</v>
      </c>
      <c r="Z474" s="2">
        <v>0</v>
      </c>
      <c r="AA474" s="2">
        <v>0</v>
      </c>
      <c r="AI474" s="16"/>
      <c r="AJ474" s="18">
        <f t="shared" si="61"/>
        <v>0</v>
      </c>
      <c r="AK474" s="15">
        <v>0</v>
      </c>
      <c r="AL474" s="2">
        <v>0</v>
      </c>
      <c r="AM474" s="2">
        <v>0</v>
      </c>
      <c r="AN474" s="2">
        <v>0</v>
      </c>
      <c r="AV474" s="16"/>
      <c r="AW474" s="18">
        <f t="shared" si="62"/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G474" s="2">
        <v>0</v>
      </c>
      <c r="BH474" s="2">
        <v>0</v>
      </c>
      <c r="BI474" s="16">
        <v>0</v>
      </c>
      <c r="BJ474" s="18">
        <f t="shared" ref="BJ474:BJ482" si="75">SUM(AX474:BI474)</f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U474" s="2">
        <v>0</v>
      </c>
      <c r="BV474" s="2">
        <v>0</v>
      </c>
      <c r="BW474" s="18">
        <f t="shared" ref="BW474:BW482" si="76">SUM(BK474:BV474)</f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E474" s="2">
        <v>0</v>
      </c>
      <c r="CF474" s="2">
        <v>0</v>
      </c>
      <c r="CG474" s="2">
        <v>0</v>
      </c>
      <c r="CH474" s="2">
        <v>0</v>
      </c>
      <c r="CI474" s="2">
        <v>0</v>
      </c>
      <c r="CJ474" s="18">
        <f t="shared" ref="CJ474:CJ482" si="77">SUM(BX474:CI474)</f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S474" s="2">
        <v>0</v>
      </c>
      <c r="CT474" s="2">
        <v>0</v>
      </c>
      <c r="CU474" s="2">
        <v>0</v>
      </c>
      <c r="CV474" s="16">
        <v>0</v>
      </c>
      <c r="CW474" s="18">
        <f t="shared" ref="CW474:CW482" si="78">SUM(CK474:CV474)</f>
        <v>0</v>
      </c>
    </row>
    <row r="475" spans="1:101" ht="13.05" customHeight="1" x14ac:dyDescent="0.2">
      <c r="A475" s="46" t="s">
        <v>22</v>
      </c>
      <c r="B475" s="46" t="s">
        <v>23</v>
      </c>
      <c r="C475" s="89">
        <v>406</v>
      </c>
      <c r="D475" s="46" t="s">
        <v>611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43">
        <v>0</v>
      </c>
      <c r="K475" s="15">
        <v>0</v>
      </c>
      <c r="L475" s="2">
        <v>0</v>
      </c>
      <c r="M475" s="2">
        <v>0</v>
      </c>
      <c r="N475" s="2">
        <v>0</v>
      </c>
      <c r="V475" s="16"/>
      <c r="W475" s="18">
        <f t="shared" si="60"/>
        <v>0</v>
      </c>
      <c r="X475" s="15">
        <v>0</v>
      </c>
      <c r="Y475" s="2">
        <v>0</v>
      </c>
      <c r="Z475" s="2">
        <v>0</v>
      </c>
      <c r="AA475" s="2">
        <v>0</v>
      </c>
      <c r="AI475" s="16"/>
      <c r="AJ475" s="18">
        <f t="shared" si="61"/>
        <v>0</v>
      </c>
      <c r="AK475" s="15">
        <v>0</v>
      </c>
      <c r="AL475" s="2">
        <v>0</v>
      </c>
      <c r="AM475" s="2">
        <v>0</v>
      </c>
      <c r="AN475" s="2">
        <v>0</v>
      </c>
      <c r="AV475" s="16"/>
      <c r="AW475" s="18">
        <f t="shared" si="62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G475" s="2">
        <v>0</v>
      </c>
      <c r="BH475" s="2">
        <v>0</v>
      </c>
      <c r="BI475" s="16">
        <v>0</v>
      </c>
      <c r="BJ475" s="18">
        <f t="shared" si="75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U475" s="2">
        <v>0</v>
      </c>
      <c r="BV475" s="2">
        <v>0</v>
      </c>
      <c r="BW475" s="18">
        <f t="shared" si="76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E475" s="2">
        <v>0</v>
      </c>
      <c r="CF475" s="2">
        <v>0</v>
      </c>
      <c r="CG475" s="2">
        <v>0</v>
      </c>
      <c r="CH475" s="2">
        <v>0</v>
      </c>
      <c r="CI475" s="2">
        <v>0</v>
      </c>
      <c r="CJ475" s="18">
        <f t="shared" si="77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S475" s="2">
        <v>0</v>
      </c>
      <c r="CT475" s="2">
        <v>0</v>
      </c>
      <c r="CU475" s="2">
        <v>0</v>
      </c>
      <c r="CV475" s="16">
        <v>0</v>
      </c>
      <c r="CW475" s="18">
        <f t="shared" si="78"/>
        <v>0</v>
      </c>
    </row>
    <row r="476" spans="1:101" ht="13.05" customHeight="1" x14ac:dyDescent="0.2">
      <c r="A476" s="46" t="s">
        <v>22</v>
      </c>
      <c r="B476" s="46" t="s">
        <v>23</v>
      </c>
      <c r="C476" s="89">
        <v>406</v>
      </c>
      <c r="D476" s="46" t="s">
        <v>611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43">
        <v>0</v>
      </c>
      <c r="K476" s="15">
        <v>0</v>
      </c>
      <c r="L476" s="2">
        <v>0</v>
      </c>
      <c r="M476" s="2">
        <v>0</v>
      </c>
      <c r="N476" s="2">
        <v>0</v>
      </c>
      <c r="V476" s="16"/>
      <c r="W476" s="18">
        <f t="shared" si="60"/>
        <v>0</v>
      </c>
      <c r="X476" s="15">
        <v>0</v>
      </c>
      <c r="Y476" s="2">
        <v>0</v>
      </c>
      <c r="Z476" s="2">
        <v>0</v>
      </c>
      <c r="AA476" s="2">
        <v>0</v>
      </c>
      <c r="AI476" s="16"/>
      <c r="AJ476" s="18">
        <f t="shared" si="61"/>
        <v>0</v>
      </c>
      <c r="AK476" s="15">
        <v>0</v>
      </c>
      <c r="AL476" s="2">
        <v>0</v>
      </c>
      <c r="AM476" s="2">
        <v>0</v>
      </c>
      <c r="AN476" s="2">
        <v>0</v>
      </c>
      <c r="AV476" s="16"/>
      <c r="AW476" s="18">
        <f t="shared" si="62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2">
        <v>0</v>
      </c>
      <c r="BI476" s="16">
        <v>0</v>
      </c>
      <c r="BJ476" s="18">
        <f t="shared" si="75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T476" s="2">
        <v>0</v>
      </c>
      <c r="BU476" s="2">
        <v>0</v>
      </c>
      <c r="BV476" s="2">
        <v>0</v>
      </c>
      <c r="BW476" s="18">
        <f t="shared" si="76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E476" s="2">
        <v>0</v>
      </c>
      <c r="CF476" s="2">
        <v>0</v>
      </c>
      <c r="CG476" s="2">
        <v>0</v>
      </c>
      <c r="CH476" s="2">
        <v>0</v>
      </c>
      <c r="CI476" s="2">
        <v>0</v>
      </c>
      <c r="CJ476" s="18">
        <f t="shared" si="77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S476" s="2">
        <v>0</v>
      </c>
      <c r="CT476" s="2">
        <v>0</v>
      </c>
      <c r="CU476" s="2">
        <v>0</v>
      </c>
      <c r="CV476" s="16">
        <v>0</v>
      </c>
      <c r="CW476" s="18">
        <f t="shared" si="78"/>
        <v>0</v>
      </c>
    </row>
    <row r="477" spans="1:101" ht="13.05" customHeight="1" x14ac:dyDescent="0.2">
      <c r="A477" s="46" t="s">
        <v>22</v>
      </c>
      <c r="B477" s="46" t="s">
        <v>23</v>
      </c>
      <c r="C477" s="89">
        <v>406</v>
      </c>
      <c r="D477" s="46" t="s">
        <v>611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43">
        <v>0</v>
      </c>
      <c r="K477" s="15">
        <v>0</v>
      </c>
      <c r="L477" s="2">
        <v>0</v>
      </c>
      <c r="M477" s="2">
        <v>0</v>
      </c>
      <c r="N477" s="2">
        <v>0</v>
      </c>
      <c r="V477" s="16"/>
      <c r="W477" s="18">
        <f t="shared" si="60"/>
        <v>0</v>
      </c>
      <c r="X477" s="15">
        <v>0</v>
      </c>
      <c r="Y477" s="2">
        <v>0</v>
      </c>
      <c r="Z477" s="2">
        <v>0</v>
      </c>
      <c r="AA477" s="2">
        <v>0</v>
      </c>
      <c r="AI477" s="16"/>
      <c r="AJ477" s="18">
        <f t="shared" si="61"/>
        <v>0</v>
      </c>
      <c r="AK477" s="15">
        <v>0</v>
      </c>
      <c r="AL477" s="2">
        <v>0</v>
      </c>
      <c r="AM477" s="2">
        <v>0</v>
      </c>
      <c r="AN477" s="2">
        <v>0</v>
      </c>
      <c r="AV477" s="16"/>
      <c r="AW477" s="18">
        <f t="shared" si="62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2">
        <v>0</v>
      </c>
      <c r="BI477" s="16">
        <v>0</v>
      </c>
      <c r="BJ477" s="18">
        <f t="shared" si="75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S477" s="2">
        <v>0</v>
      </c>
      <c r="BT477" s="2">
        <v>0</v>
      </c>
      <c r="BU477" s="2">
        <v>0</v>
      </c>
      <c r="BV477" s="2">
        <v>0</v>
      </c>
      <c r="BW477" s="18">
        <f t="shared" si="76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E477" s="2">
        <v>0</v>
      </c>
      <c r="CF477" s="2">
        <v>0</v>
      </c>
      <c r="CG477" s="2">
        <v>0</v>
      </c>
      <c r="CH477" s="2">
        <v>0</v>
      </c>
      <c r="CI477" s="2">
        <v>0</v>
      </c>
      <c r="CJ477" s="18">
        <f t="shared" si="77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R477" s="2">
        <v>0</v>
      </c>
      <c r="CS477" s="2">
        <v>0</v>
      </c>
      <c r="CT477" s="2">
        <v>0</v>
      </c>
      <c r="CU477" s="2">
        <v>0</v>
      </c>
      <c r="CV477" s="16">
        <v>0</v>
      </c>
      <c r="CW477" s="18">
        <f t="shared" si="78"/>
        <v>0</v>
      </c>
    </row>
    <row r="478" spans="1:101" ht="13.05" customHeight="1" x14ac:dyDescent="0.2">
      <c r="A478" s="46" t="s">
        <v>204</v>
      </c>
      <c r="B478" s="46" t="s">
        <v>205</v>
      </c>
      <c r="C478" s="89">
        <v>407</v>
      </c>
      <c r="D478" s="46" t="s">
        <v>612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43">
        <v>0</v>
      </c>
      <c r="K478" s="15">
        <v>0</v>
      </c>
      <c r="L478" s="2">
        <v>29</v>
      </c>
      <c r="M478" s="2">
        <v>0</v>
      </c>
      <c r="N478" s="2">
        <v>0</v>
      </c>
      <c r="V478" s="16"/>
      <c r="W478" s="18">
        <f t="shared" si="60"/>
        <v>29</v>
      </c>
      <c r="X478" s="15">
        <v>0</v>
      </c>
      <c r="Y478" s="2">
        <v>0</v>
      </c>
      <c r="Z478" s="2">
        <v>0</v>
      </c>
      <c r="AA478" s="2">
        <v>0</v>
      </c>
      <c r="AI478" s="16"/>
      <c r="AJ478" s="18">
        <f t="shared" si="61"/>
        <v>0</v>
      </c>
      <c r="AK478" s="15">
        <v>0</v>
      </c>
      <c r="AL478" s="2">
        <v>27</v>
      </c>
      <c r="AM478" s="2">
        <v>0</v>
      </c>
      <c r="AN478" s="2">
        <v>0</v>
      </c>
      <c r="AV478" s="16"/>
      <c r="AW478" s="18">
        <f t="shared" si="62"/>
        <v>27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16">
        <v>0</v>
      </c>
      <c r="BJ478" s="18">
        <f t="shared" si="75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U478" s="2">
        <v>0</v>
      </c>
      <c r="BV478" s="2">
        <v>0</v>
      </c>
      <c r="BW478" s="18">
        <f t="shared" si="76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E478" s="2">
        <v>0</v>
      </c>
      <c r="CF478" s="2">
        <v>0</v>
      </c>
      <c r="CG478" s="2">
        <v>0</v>
      </c>
      <c r="CH478" s="2">
        <v>0</v>
      </c>
      <c r="CI478" s="2">
        <v>0</v>
      </c>
      <c r="CJ478" s="18">
        <f t="shared" si="77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R478" s="2">
        <v>0</v>
      </c>
      <c r="CS478" s="2">
        <v>0</v>
      </c>
      <c r="CT478" s="2">
        <v>0</v>
      </c>
      <c r="CU478" s="2">
        <v>0</v>
      </c>
      <c r="CV478" s="16">
        <v>0</v>
      </c>
      <c r="CW478" s="18">
        <f t="shared" si="78"/>
        <v>0</v>
      </c>
    </row>
    <row r="479" spans="1:101" ht="13.05" customHeight="1" x14ac:dyDescent="0.2">
      <c r="A479" s="46" t="s">
        <v>22</v>
      </c>
      <c r="B479" s="46" t="s">
        <v>23</v>
      </c>
      <c r="C479" s="89">
        <v>406</v>
      </c>
      <c r="D479" s="46" t="s">
        <v>611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43">
        <v>0</v>
      </c>
      <c r="K479" s="15">
        <v>0</v>
      </c>
      <c r="L479" s="2">
        <v>0</v>
      </c>
      <c r="M479" s="2">
        <v>0</v>
      </c>
      <c r="N479" s="2">
        <v>0</v>
      </c>
      <c r="V479" s="16"/>
      <c r="W479" s="18">
        <f t="shared" si="60"/>
        <v>0</v>
      </c>
      <c r="X479" s="15">
        <v>0</v>
      </c>
      <c r="Y479" s="2">
        <v>0</v>
      </c>
      <c r="Z479" s="2">
        <v>0</v>
      </c>
      <c r="AA479" s="2">
        <v>0</v>
      </c>
      <c r="AI479" s="16"/>
      <c r="AJ479" s="18">
        <f t="shared" si="61"/>
        <v>0</v>
      </c>
      <c r="AK479" s="15">
        <v>0</v>
      </c>
      <c r="AL479" s="2">
        <v>0</v>
      </c>
      <c r="AM479" s="2">
        <v>0</v>
      </c>
      <c r="AN479" s="2">
        <v>0</v>
      </c>
      <c r="AV479" s="16"/>
      <c r="AW479" s="18">
        <f t="shared" si="62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16">
        <v>0</v>
      </c>
      <c r="BJ479" s="18">
        <f t="shared" si="75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U479" s="2">
        <v>0</v>
      </c>
      <c r="BV479" s="2">
        <v>0</v>
      </c>
      <c r="BW479" s="18">
        <f t="shared" si="76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E479" s="2">
        <v>0</v>
      </c>
      <c r="CF479" s="2">
        <v>0</v>
      </c>
      <c r="CG479" s="2">
        <v>0</v>
      </c>
      <c r="CH479" s="2">
        <v>0</v>
      </c>
      <c r="CI479" s="2">
        <v>0</v>
      </c>
      <c r="CJ479" s="18">
        <f t="shared" si="77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R479" s="2">
        <v>0</v>
      </c>
      <c r="CS479" s="2">
        <v>0</v>
      </c>
      <c r="CT479" s="2">
        <v>0</v>
      </c>
      <c r="CU479" s="2">
        <v>0</v>
      </c>
      <c r="CV479" s="16">
        <v>0</v>
      </c>
      <c r="CW479" s="18">
        <f t="shared" si="78"/>
        <v>0</v>
      </c>
    </row>
    <row r="480" spans="1:101" ht="13.05" customHeight="1" x14ac:dyDescent="0.2">
      <c r="A480" s="46" t="s">
        <v>204</v>
      </c>
      <c r="B480" s="46" t="s">
        <v>241</v>
      </c>
      <c r="C480" s="89">
        <v>407</v>
      </c>
      <c r="D480" s="46" t="s">
        <v>612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43">
        <v>0</v>
      </c>
      <c r="K480" s="15">
        <v>0</v>
      </c>
      <c r="L480" s="2">
        <v>0</v>
      </c>
      <c r="M480" s="2">
        <v>0</v>
      </c>
      <c r="N480" s="2">
        <v>0</v>
      </c>
      <c r="V480" s="16"/>
      <c r="W480" s="18">
        <f t="shared" si="60"/>
        <v>0</v>
      </c>
      <c r="X480" s="15">
        <v>0</v>
      </c>
      <c r="Y480" s="2">
        <v>0</v>
      </c>
      <c r="Z480" s="2">
        <v>0</v>
      </c>
      <c r="AA480" s="2">
        <v>0</v>
      </c>
      <c r="AI480" s="16"/>
      <c r="AJ480" s="18">
        <f t="shared" si="61"/>
        <v>0</v>
      </c>
      <c r="AK480" s="15">
        <v>0</v>
      </c>
      <c r="AL480" s="2">
        <v>0</v>
      </c>
      <c r="AM480" s="2">
        <v>0</v>
      </c>
      <c r="AN480" s="2">
        <v>0</v>
      </c>
      <c r="AV480" s="16"/>
      <c r="AW480" s="18">
        <f t="shared" si="62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16">
        <v>0</v>
      </c>
      <c r="BJ480" s="18">
        <f t="shared" si="75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U480" s="2">
        <v>0</v>
      </c>
      <c r="BV480" s="2">
        <v>0</v>
      </c>
      <c r="BW480" s="18">
        <f t="shared" si="76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E480" s="2">
        <v>0</v>
      </c>
      <c r="CF480" s="2">
        <v>0</v>
      </c>
      <c r="CG480" s="2">
        <v>0</v>
      </c>
      <c r="CH480" s="2">
        <v>0</v>
      </c>
      <c r="CI480" s="2">
        <v>0</v>
      </c>
      <c r="CJ480" s="18">
        <f t="shared" si="77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R480" s="2">
        <v>0</v>
      </c>
      <c r="CS480" s="2">
        <v>0</v>
      </c>
      <c r="CT480" s="2">
        <v>0</v>
      </c>
      <c r="CU480" s="2">
        <v>0</v>
      </c>
      <c r="CV480" s="16">
        <v>0</v>
      </c>
      <c r="CW480" s="18">
        <f t="shared" si="78"/>
        <v>0</v>
      </c>
    </row>
    <row r="481" spans="1:102" ht="13.05" customHeight="1" x14ac:dyDescent="0.2">
      <c r="A481" s="46" t="s">
        <v>15</v>
      </c>
      <c r="B481" s="46" t="s">
        <v>16</v>
      </c>
      <c r="C481" s="89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43">
        <v>0</v>
      </c>
      <c r="K481" s="15">
        <v>0</v>
      </c>
      <c r="L481" s="2">
        <v>0</v>
      </c>
      <c r="M481" s="2">
        <v>0</v>
      </c>
      <c r="N481" s="2">
        <v>0</v>
      </c>
      <c r="V481" s="16"/>
      <c r="W481" s="18">
        <f t="shared" si="60"/>
        <v>0</v>
      </c>
      <c r="X481" s="15">
        <v>0</v>
      </c>
      <c r="Y481" s="2">
        <v>0</v>
      </c>
      <c r="Z481" s="2">
        <v>0</v>
      </c>
      <c r="AA481" s="2">
        <v>0</v>
      </c>
      <c r="AI481" s="16"/>
      <c r="AJ481" s="18">
        <f t="shared" si="61"/>
        <v>0</v>
      </c>
      <c r="AK481" s="15">
        <v>0</v>
      </c>
      <c r="AL481" s="2">
        <v>0</v>
      </c>
      <c r="AM481" s="2">
        <v>0</v>
      </c>
      <c r="AN481" s="2">
        <v>0</v>
      </c>
      <c r="AV481" s="16"/>
      <c r="AW481" s="18">
        <f t="shared" si="62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2">
        <v>0</v>
      </c>
      <c r="BI481" s="16">
        <v>0</v>
      </c>
      <c r="BJ481" s="18">
        <f t="shared" si="75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T481" s="2">
        <v>0</v>
      </c>
      <c r="BU481" s="2">
        <v>0</v>
      </c>
      <c r="BV481" s="2">
        <v>0</v>
      </c>
      <c r="BW481" s="18">
        <f t="shared" si="76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F481" s="2">
        <v>0</v>
      </c>
      <c r="CG481" s="2">
        <v>0</v>
      </c>
      <c r="CH481" s="2">
        <v>0</v>
      </c>
      <c r="CI481" s="2">
        <v>0</v>
      </c>
      <c r="CJ481" s="18">
        <f t="shared" si="77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R481" s="2">
        <v>0</v>
      </c>
      <c r="CS481" s="2">
        <v>0</v>
      </c>
      <c r="CT481" s="2">
        <v>0</v>
      </c>
      <c r="CU481" s="2">
        <v>0</v>
      </c>
      <c r="CV481" s="16">
        <v>0</v>
      </c>
      <c r="CW481" s="18">
        <f t="shared" si="78"/>
        <v>0</v>
      </c>
    </row>
    <row r="482" spans="1:102" ht="13.05" customHeight="1" x14ac:dyDescent="0.2">
      <c r="A482" s="46" t="s">
        <v>15</v>
      </c>
      <c r="B482" s="46" t="s">
        <v>389</v>
      </c>
      <c r="C482" s="89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43">
        <v>0</v>
      </c>
      <c r="K482" s="15">
        <v>0</v>
      </c>
      <c r="L482" s="2">
        <v>1</v>
      </c>
      <c r="M482" s="2">
        <v>3</v>
      </c>
      <c r="N482" s="2">
        <v>0</v>
      </c>
      <c r="V482" s="16"/>
      <c r="W482" s="18">
        <f t="shared" si="60"/>
        <v>4</v>
      </c>
      <c r="X482" s="15">
        <v>0</v>
      </c>
      <c r="Y482" s="2">
        <v>0</v>
      </c>
      <c r="Z482" s="2">
        <v>0</v>
      </c>
      <c r="AA482" s="2">
        <v>0</v>
      </c>
      <c r="AI482" s="16"/>
      <c r="AJ482" s="18">
        <f t="shared" si="61"/>
        <v>0</v>
      </c>
      <c r="AK482" s="15">
        <v>0</v>
      </c>
      <c r="AL482" s="2">
        <v>1</v>
      </c>
      <c r="AM482" s="2">
        <v>2</v>
      </c>
      <c r="AN482" s="2">
        <v>0</v>
      </c>
      <c r="AV482" s="16"/>
      <c r="AW482" s="18">
        <f t="shared" si="62"/>
        <v>3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16">
        <v>0</v>
      </c>
      <c r="BJ482" s="18">
        <f t="shared" si="75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S482" s="2">
        <v>0</v>
      </c>
      <c r="BT482" s="2">
        <v>0</v>
      </c>
      <c r="BU482" s="2">
        <v>0</v>
      </c>
      <c r="BV482" s="2">
        <v>0</v>
      </c>
      <c r="BW482" s="18">
        <f t="shared" si="76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E482" s="2">
        <v>0</v>
      </c>
      <c r="CF482" s="2">
        <v>0</v>
      </c>
      <c r="CG482" s="2">
        <v>0</v>
      </c>
      <c r="CH482" s="2">
        <v>0</v>
      </c>
      <c r="CI482" s="2">
        <v>0</v>
      </c>
      <c r="CJ482" s="18">
        <f t="shared" si="77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R482" s="2">
        <v>0</v>
      </c>
      <c r="CS482" s="2">
        <v>0</v>
      </c>
      <c r="CT482" s="2">
        <v>0</v>
      </c>
      <c r="CU482" s="2">
        <v>0</v>
      </c>
      <c r="CV482" s="16">
        <v>0</v>
      </c>
      <c r="CW482" s="18">
        <f t="shared" si="78"/>
        <v>0</v>
      </c>
    </row>
    <row r="483" spans="1:102" ht="13.05" customHeight="1" x14ac:dyDescent="0.2">
      <c r="A483" s="46" t="s">
        <v>464</v>
      </c>
      <c r="B483" s="46" t="s">
        <v>510</v>
      </c>
      <c r="C483" s="89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43">
        <v>0</v>
      </c>
      <c r="K483" s="15">
        <v>0</v>
      </c>
      <c r="L483" s="2">
        <v>0</v>
      </c>
      <c r="M483" s="2">
        <v>0</v>
      </c>
      <c r="N483" s="2">
        <v>0</v>
      </c>
      <c r="V483" s="16"/>
      <c r="W483" s="18">
        <f t="shared" si="60"/>
        <v>0</v>
      </c>
      <c r="X483" s="15">
        <v>0</v>
      </c>
      <c r="Y483" s="2">
        <v>0</v>
      </c>
      <c r="Z483" s="2">
        <v>0</v>
      </c>
      <c r="AA483" s="2">
        <v>0</v>
      </c>
      <c r="AI483" s="16"/>
      <c r="AJ483" s="18">
        <f t="shared" si="61"/>
        <v>0</v>
      </c>
      <c r="AK483" s="15">
        <v>0</v>
      </c>
      <c r="AL483" s="2">
        <v>0</v>
      </c>
      <c r="AM483" s="2">
        <v>0</v>
      </c>
      <c r="AN483" s="2">
        <v>0</v>
      </c>
      <c r="AV483" s="16"/>
      <c r="AW483" s="18">
        <f t="shared" si="62"/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H483" s="2">
        <v>0</v>
      </c>
      <c r="BI483" s="16">
        <v>0</v>
      </c>
      <c r="BJ483" s="18">
        <f t="shared" ref="BJ483:BJ485" si="79">SUM(AX483:BI483)</f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T483" s="2">
        <v>0</v>
      </c>
      <c r="BU483" s="2">
        <v>0</v>
      </c>
      <c r="BV483" s="2">
        <v>0</v>
      </c>
      <c r="BW483" s="18">
        <f t="shared" ref="BW483:BW485" si="80">SUM(BK483:BV483)</f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F483" s="2">
        <v>0</v>
      </c>
      <c r="CG483" s="2">
        <v>0</v>
      </c>
      <c r="CH483" s="2">
        <v>0</v>
      </c>
      <c r="CI483" s="2">
        <v>0</v>
      </c>
      <c r="CJ483" s="18">
        <f t="shared" ref="CJ483:CJ485" si="81">SUM(BX483:CI483)</f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0</v>
      </c>
      <c r="CS483" s="2">
        <v>0</v>
      </c>
      <c r="CT483" s="2">
        <v>0</v>
      </c>
      <c r="CU483" s="2">
        <v>0</v>
      </c>
      <c r="CV483" s="16">
        <v>0</v>
      </c>
      <c r="CW483" s="18">
        <f t="shared" ref="CW483:CW485" si="82">SUM(CK483:CV483)</f>
        <v>0</v>
      </c>
      <c r="CX483" s="1" t="s">
        <v>589</v>
      </c>
    </row>
    <row r="484" spans="1:102" ht="13.05" customHeight="1" x14ac:dyDescent="0.2">
      <c r="A484" s="46" t="s">
        <v>204</v>
      </c>
      <c r="B484" s="46" t="s">
        <v>241</v>
      </c>
      <c r="C484" s="89">
        <v>407</v>
      </c>
      <c r="D484" s="46" t="s">
        <v>612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43">
        <v>0</v>
      </c>
      <c r="K484" s="15">
        <v>0</v>
      </c>
      <c r="L484" s="2">
        <v>0</v>
      </c>
      <c r="M484" s="2">
        <v>0</v>
      </c>
      <c r="N484" s="2">
        <v>0</v>
      </c>
      <c r="V484" s="16"/>
      <c r="W484" s="18">
        <f t="shared" si="60"/>
        <v>0</v>
      </c>
      <c r="X484" s="15">
        <v>0</v>
      </c>
      <c r="Y484" s="2">
        <v>0</v>
      </c>
      <c r="Z484" s="2">
        <v>0</v>
      </c>
      <c r="AA484" s="2">
        <v>0</v>
      </c>
      <c r="AI484" s="16"/>
      <c r="AJ484" s="18">
        <f t="shared" si="61"/>
        <v>0</v>
      </c>
      <c r="AK484" s="15">
        <v>0</v>
      </c>
      <c r="AL484" s="2">
        <v>0</v>
      </c>
      <c r="AM484" s="2">
        <v>0</v>
      </c>
      <c r="AN484" s="2">
        <v>0</v>
      </c>
      <c r="AV484" s="16"/>
      <c r="AW484" s="18">
        <f t="shared" si="62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H484" s="2">
        <v>0</v>
      </c>
      <c r="BI484" s="16">
        <v>0</v>
      </c>
      <c r="BJ484" s="18">
        <f t="shared" si="79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U484" s="2">
        <v>0</v>
      </c>
      <c r="BV484" s="2">
        <v>0</v>
      </c>
      <c r="BW484" s="18">
        <f t="shared" si="80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F484" s="2">
        <v>0</v>
      </c>
      <c r="CG484" s="2">
        <v>0</v>
      </c>
      <c r="CH484" s="2">
        <v>0</v>
      </c>
      <c r="CI484" s="2">
        <v>0</v>
      </c>
      <c r="CJ484" s="18">
        <f t="shared" si="81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R484" s="2">
        <v>0</v>
      </c>
      <c r="CS484" s="2">
        <v>0</v>
      </c>
      <c r="CT484" s="2">
        <v>0</v>
      </c>
      <c r="CU484" s="2">
        <v>0</v>
      </c>
      <c r="CV484" s="16">
        <v>0</v>
      </c>
      <c r="CW484" s="18">
        <f t="shared" si="82"/>
        <v>0</v>
      </c>
    </row>
    <row r="485" spans="1:102" ht="13.05" customHeight="1" x14ac:dyDescent="0.2">
      <c r="A485" s="46" t="s">
        <v>204</v>
      </c>
      <c r="B485" s="46" t="s">
        <v>241</v>
      </c>
      <c r="C485" s="89">
        <v>407</v>
      </c>
      <c r="D485" s="46" t="s">
        <v>612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43">
        <v>0</v>
      </c>
      <c r="K485" s="15">
        <v>0</v>
      </c>
      <c r="L485" s="2">
        <v>0</v>
      </c>
      <c r="M485" s="2">
        <v>0</v>
      </c>
      <c r="N485" s="2">
        <v>0</v>
      </c>
      <c r="V485" s="16"/>
      <c r="W485" s="18">
        <f t="shared" si="60"/>
        <v>0</v>
      </c>
      <c r="X485" s="15">
        <v>0</v>
      </c>
      <c r="Y485" s="2">
        <v>0</v>
      </c>
      <c r="Z485" s="2">
        <v>0</v>
      </c>
      <c r="AA485" s="2">
        <v>0</v>
      </c>
      <c r="AI485" s="16"/>
      <c r="AJ485" s="18">
        <f t="shared" si="61"/>
        <v>0</v>
      </c>
      <c r="AK485" s="15">
        <v>0</v>
      </c>
      <c r="AL485" s="2">
        <v>0</v>
      </c>
      <c r="AM485" s="2">
        <v>0</v>
      </c>
      <c r="AN485" s="2">
        <v>0</v>
      </c>
      <c r="AV485" s="16"/>
      <c r="AW485" s="18">
        <f t="shared" si="62"/>
        <v>0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16">
        <v>0</v>
      </c>
      <c r="BJ485" s="18">
        <f t="shared" si="79"/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U485" s="2">
        <v>0</v>
      </c>
      <c r="BV485" s="2">
        <v>0</v>
      </c>
      <c r="BW485" s="18">
        <f t="shared" si="80"/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E485" s="2">
        <v>0</v>
      </c>
      <c r="CF485" s="2">
        <v>0</v>
      </c>
      <c r="CG485" s="2">
        <v>0</v>
      </c>
      <c r="CH485" s="2">
        <v>0</v>
      </c>
      <c r="CI485" s="2">
        <v>0</v>
      </c>
      <c r="CJ485" s="18">
        <f t="shared" si="81"/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S485" s="2">
        <v>0</v>
      </c>
      <c r="CT485" s="2">
        <v>0</v>
      </c>
      <c r="CU485" s="2">
        <v>0</v>
      </c>
      <c r="CV485" s="16">
        <v>0</v>
      </c>
      <c r="CW485" s="18">
        <f t="shared" si="82"/>
        <v>0</v>
      </c>
    </row>
    <row r="486" spans="1:102" ht="13.05" customHeight="1" x14ac:dyDescent="0.2">
      <c r="A486" s="46" t="s">
        <v>15</v>
      </c>
      <c r="B486" s="46" t="s">
        <v>448</v>
      </c>
      <c r="C486" s="89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43">
        <v>0</v>
      </c>
      <c r="K486" s="15">
        <v>0</v>
      </c>
      <c r="L486" s="2">
        <v>0</v>
      </c>
      <c r="M486" s="2">
        <v>0</v>
      </c>
      <c r="N486" s="2">
        <v>0</v>
      </c>
      <c r="V486" s="16"/>
      <c r="W486" s="18">
        <f t="shared" si="60"/>
        <v>0</v>
      </c>
      <c r="X486" s="15">
        <v>0</v>
      </c>
      <c r="Y486" s="2">
        <v>0</v>
      </c>
      <c r="Z486" s="2">
        <v>0</v>
      </c>
      <c r="AA486" s="2">
        <v>0</v>
      </c>
      <c r="AI486" s="16"/>
      <c r="AJ486" s="18">
        <f t="shared" si="61"/>
        <v>0</v>
      </c>
      <c r="AK486" s="15">
        <v>0</v>
      </c>
      <c r="AL486" s="2">
        <v>0</v>
      </c>
      <c r="AM486" s="2">
        <v>0</v>
      </c>
      <c r="AN486" s="2">
        <v>0</v>
      </c>
      <c r="AV486" s="16"/>
      <c r="AW486" s="18">
        <f t="shared" si="62"/>
        <v>0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16">
        <v>0</v>
      </c>
      <c r="BJ486" s="18">
        <f t="shared" ref="BJ486:BJ487" si="83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U486" s="2">
        <v>0</v>
      </c>
      <c r="BV486" s="2">
        <v>0</v>
      </c>
      <c r="BW486" s="18">
        <f t="shared" ref="BW486:BW487" si="84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E486" s="2">
        <v>0</v>
      </c>
      <c r="CF486" s="2">
        <v>0</v>
      </c>
      <c r="CG486" s="2">
        <v>0</v>
      </c>
      <c r="CH486" s="2">
        <v>0</v>
      </c>
      <c r="CI486" s="2">
        <v>0</v>
      </c>
      <c r="CJ486" s="18">
        <f t="shared" ref="CJ486:CJ487" si="85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S486" s="2">
        <v>0</v>
      </c>
      <c r="CT486" s="2">
        <v>0</v>
      </c>
      <c r="CU486" s="2">
        <v>0</v>
      </c>
      <c r="CV486" s="16">
        <v>0</v>
      </c>
      <c r="CW486" s="18">
        <f t="shared" ref="CW486:CW487" si="86">SUM(CK486:CV486)</f>
        <v>0</v>
      </c>
    </row>
    <row r="487" spans="1:102" ht="13.05" customHeight="1" x14ac:dyDescent="0.2">
      <c r="A487" s="46" t="s">
        <v>15</v>
      </c>
      <c r="B487" s="46" t="s">
        <v>448</v>
      </c>
      <c r="C487" s="89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43">
        <v>0</v>
      </c>
      <c r="K487" s="15">
        <v>0</v>
      </c>
      <c r="L487" s="2">
        <v>0</v>
      </c>
      <c r="M487" s="2">
        <v>0</v>
      </c>
      <c r="N487" s="2">
        <v>0</v>
      </c>
      <c r="V487" s="16"/>
      <c r="W487" s="18">
        <f t="shared" si="60"/>
        <v>0</v>
      </c>
      <c r="X487" s="15">
        <v>0</v>
      </c>
      <c r="Y487" s="2">
        <v>0</v>
      </c>
      <c r="Z487" s="2">
        <v>0</v>
      </c>
      <c r="AA487" s="2">
        <v>0</v>
      </c>
      <c r="AI487" s="16"/>
      <c r="AJ487" s="18">
        <f t="shared" si="61"/>
        <v>0</v>
      </c>
      <c r="AK487" s="15">
        <v>0</v>
      </c>
      <c r="AL487" s="2">
        <v>0</v>
      </c>
      <c r="AM487" s="2">
        <v>0</v>
      </c>
      <c r="AN487" s="2">
        <v>0</v>
      </c>
      <c r="AV487" s="16"/>
      <c r="AW487" s="18">
        <f t="shared" si="62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16">
        <v>0</v>
      </c>
      <c r="BJ487" s="18">
        <f t="shared" si="83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  <c r="BU487" s="2">
        <v>0</v>
      </c>
      <c r="BV487" s="2">
        <v>0</v>
      </c>
      <c r="BW487" s="18">
        <f t="shared" si="84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F487" s="2">
        <v>0</v>
      </c>
      <c r="CG487" s="2">
        <v>0</v>
      </c>
      <c r="CH487" s="2">
        <v>0</v>
      </c>
      <c r="CI487" s="2">
        <v>0</v>
      </c>
      <c r="CJ487" s="18">
        <f t="shared" si="85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T487" s="2">
        <v>0</v>
      </c>
      <c r="CU487" s="2">
        <v>0</v>
      </c>
      <c r="CV487" s="16">
        <v>0</v>
      </c>
      <c r="CW487" s="18">
        <f t="shared" si="86"/>
        <v>0</v>
      </c>
    </row>
    <row r="488" spans="1:102" ht="13.05" customHeight="1" x14ac:dyDescent="0.2">
      <c r="A488" s="46" t="s">
        <v>464</v>
      </c>
      <c r="B488" s="46" t="s">
        <v>479</v>
      </c>
      <c r="C488" s="89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43">
        <v>0</v>
      </c>
      <c r="K488" s="15">
        <v>0</v>
      </c>
      <c r="L488" s="2">
        <v>0</v>
      </c>
      <c r="M488" s="2">
        <v>0</v>
      </c>
      <c r="N488" s="2">
        <v>0</v>
      </c>
      <c r="V488" s="16"/>
      <c r="W488" s="18">
        <f t="shared" si="60"/>
        <v>0</v>
      </c>
      <c r="X488" s="15">
        <v>0</v>
      </c>
      <c r="Y488" s="2">
        <v>0</v>
      </c>
      <c r="Z488" s="2">
        <v>0</v>
      </c>
      <c r="AA488" s="2">
        <v>0</v>
      </c>
      <c r="AI488" s="16"/>
      <c r="AJ488" s="18">
        <f t="shared" si="61"/>
        <v>0</v>
      </c>
      <c r="AK488" s="15">
        <v>0</v>
      </c>
      <c r="AL488" s="2">
        <v>0</v>
      </c>
      <c r="AM488" s="2">
        <v>0</v>
      </c>
      <c r="AN488" s="2">
        <v>0</v>
      </c>
      <c r="AV488" s="16"/>
      <c r="AW488" s="18">
        <f t="shared" si="62"/>
        <v>0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2">
        <v>0</v>
      </c>
      <c r="BI488" s="16">
        <v>0</v>
      </c>
      <c r="BJ488" s="18">
        <f t="shared" ref="BJ488:BJ491" si="87">SUM(AX488:BI488)</f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U488" s="2">
        <v>0</v>
      </c>
      <c r="BV488" s="2">
        <v>0</v>
      </c>
      <c r="BW488" s="18">
        <f t="shared" ref="BW488:BW491" si="88">SUM(BK488:BV488)</f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0</v>
      </c>
      <c r="CG488" s="2">
        <v>0</v>
      </c>
      <c r="CH488" s="2">
        <v>0</v>
      </c>
      <c r="CI488" s="2">
        <v>0</v>
      </c>
      <c r="CJ488" s="18">
        <f t="shared" ref="CJ488:CJ491" si="89">SUM(BX488:CI488)</f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S488" s="2">
        <v>0</v>
      </c>
      <c r="CT488" s="2">
        <v>0</v>
      </c>
      <c r="CU488" s="2">
        <v>0</v>
      </c>
      <c r="CV488" s="16">
        <v>0</v>
      </c>
      <c r="CW488" s="18">
        <f t="shared" ref="CW488:CW491" si="90">SUM(CK488:CV488)</f>
        <v>0</v>
      </c>
    </row>
    <row r="489" spans="1:102" ht="13.05" customHeight="1" x14ac:dyDescent="0.2">
      <c r="A489" s="46" t="s">
        <v>204</v>
      </c>
      <c r="B489" s="46" t="s">
        <v>241</v>
      </c>
      <c r="C489" s="89">
        <v>407</v>
      </c>
      <c r="D489" s="46" t="s">
        <v>612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43">
        <v>0</v>
      </c>
      <c r="K489" s="15">
        <v>0</v>
      </c>
      <c r="L489" s="2">
        <v>0</v>
      </c>
      <c r="M489" s="2">
        <v>0</v>
      </c>
      <c r="N489" s="2">
        <v>0</v>
      </c>
      <c r="V489" s="16"/>
      <c r="W489" s="18">
        <f t="shared" si="60"/>
        <v>0</v>
      </c>
      <c r="X489" s="15">
        <v>0</v>
      </c>
      <c r="Y489" s="2">
        <v>0</v>
      </c>
      <c r="Z489" s="2">
        <v>0</v>
      </c>
      <c r="AA489" s="2">
        <v>0</v>
      </c>
      <c r="AI489" s="16"/>
      <c r="AJ489" s="18">
        <f t="shared" si="61"/>
        <v>0</v>
      </c>
      <c r="AK489" s="15">
        <v>0</v>
      </c>
      <c r="AL489" s="2">
        <v>0</v>
      </c>
      <c r="AM489" s="2">
        <v>0</v>
      </c>
      <c r="AN489" s="2">
        <v>0</v>
      </c>
      <c r="AV489" s="16"/>
      <c r="AW489" s="18">
        <f t="shared" si="62"/>
        <v>0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2">
        <v>0</v>
      </c>
      <c r="BI489" s="16">
        <v>0</v>
      </c>
      <c r="BJ489" s="18">
        <f t="shared" si="87"/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T489" s="2">
        <v>0</v>
      </c>
      <c r="BU489" s="2">
        <v>0</v>
      </c>
      <c r="BV489" s="2">
        <v>0</v>
      </c>
      <c r="BW489" s="18">
        <f t="shared" si="88"/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F489" s="2">
        <v>0</v>
      </c>
      <c r="CG489" s="2">
        <v>0</v>
      </c>
      <c r="CH489" s="2">
        <v>0</v>
      </c>
      <c r="CI489" s="2">
        <v>0</v>
      </c>
      <c r="CJ489" s="18">
        <f t="shared" si="89"/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R489" s="2">
        <v>0</v>
      </c>
      <c r="CS489" s="2">
        <v>0</v>
      </c>
      <c r="CT489" s="2">
        <v>0</v>
      </c>
      <c r="CU489" s="2">
        <v>0</v>
      </c>
      <c r="CV489" s="16">
        <v>0</v>
      </c>
      <c r="CW489" s="18">
        <f t="shared" si="90"/>
        <v>0</v>
      </c>
    </row>
    <row r="490" spans="1:102" ht="13.05" customHeight="1" x14ac:dyDescent="0.2">
      <c r="A490" s="46" t="s">
        <v>204</v>
      </c>
      <c r="B490" s="46" t="s">
        <v>241</v>
      </c>
      <c r="C490" s="89">
        <v>407</v>
      </c>
      <c r="D490" s="46" t="s">
        <v>612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43">
        <v>0</v>
      </c>
      <c r="K490" s="15">
        <v>0</v>
      </c>
      <c r="L490" s="2">
        <v>0</v>
      </c>
      <c r="M490" s="2">
        <v>0</v>
      </c>
      <c r="N490" s="2">
        <v>0</v>
      </c>
      <c r="V490" s="16"/>
      <c r="W490" s="18">
        <f t="shared" si="60"/>
        <v>0</v>
      </c>
      <c r="X490" s="15">
        <v>0</v>
      </c>
      <c r="Y490" s="2">
        <v>0</v>
      </c>
      <c r="Z490" s="2">
        <v>0</v>
      </c>
      <c r="AA490" s="2">
        <v>0</v>
      </c>
      <c r="AI490" s="16"/>
      <c r="AJ490" s="18">
        <f t="shared" si="61"/>
        <v>0</v>
      </c>
      <c r="AK490" s="15">
        <v>0</v>
      </c>
      <c r="AL490" s="2">
        <v>0</v>
      </c>
      <c r="AM490" s="2">
        <v>0</v>
      </c>
      <c r="AN490" s="2">
        <v>0</v>
      </c>
      <c r="AV490" s="16"/>
      <c r="AW490" s="18">
        <f t="shared" si="62"/>
        <v>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16">
        <v>0</v>
      </c>
      <c r="BJ490" s="18">
        <f t="shared" si="87"/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U490" s="2">
        <v>0</v>
      </c>
      <c r="BV490" s="2">
        <v>0</v>
      </c>
      <c r="BW490" s="18">
        <f t="shared" si="88"/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F490" s="2">
        <v>0</v>
      </c>
      <c r="CG490" s="2">
        <v>0</v>
      </c>
      <c r="CH490" s="2">
        <v>0</v>
      </c>
      <c r="CI490" s="2">
        <v>0</v>
      </c>
      <c r="CJ490" s="18">
        <f t="shared" si="89"/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R490" s="2">
        <v>0</v>
      </c>
      <c r="CS490" s="2">
        <v>0</v>
      </c>
      <c r="CT490" s="2">
        <v>0</v>
      </c>
      <c r="CU490" s="2">
        <v>0</v>
      </c>
      <c r="CV490" s="16">
        <v>0</v>
      </c>
      <c r="CW490" s="18">
        <f t="shared" si="90"/>
        <v>0</v>
      </c>
    </row>
    <row r="491" spans="1:102" ht="13.05" customHeight="1" x14ac:dyDescent="0.2">
      <c r="A491" s="46" t="s">
        <v>204</v>
      </c>
      <c r="B491" s="46" t="s">
        <v>241</v>
      </c>
      <c r="C491" s="89">
        <v>407</v>
      </c>
      <c r="D491" s="46" t="s">
        <v>612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43">
        <v>0</v>
      </c>
      <c r="K491" s="15">
        <v>0</v>
      </c>
      <c r="L491" s="2">
        <v>0</v>
      </c>
      <c r="M491" s="2">
        <v>0</v>
      </c>
      <c r="N491" s="2">
        <v>0</v>
      </c>
      <c r="V491" s="16"/>
      <c r="W491" s="18">
        <f t="shared" si="60"/>
        <v>0</v>
      </c>
      <c r="X491" s="15">
        <v>0</v>
      </c>
      <c r="Y491" s="2">
        <v>0</v>
      </c>
      <c r="Z491" s="2">
        <v>0</v>
      </c>
      <c r="AA491" s="2">
        <v>0</v>
      </c>
      <c r="AI491" s="16"/>
      <c r="AJ491" s="18">
        <f t="shared" si="61"/>
        <v>0</v>
      </c>
      <c r="AK491" s="15">
        <v>0</v>
      </c>
      <c r="AL491" s="2">
        <v>0</v>
      </c>
      <c r="AM491" s="2">
        <v>0</v>
      </c>
      <c r="AN491" s="2">
        <v>0</v>
      </c>
      <c r="AV491" s="16"/>
      <c r="AW491" s="18">
        <f t="shared" si="62"/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  <c r="BI491" s="16">
        <v>0</v>
      </c>
      <c r="BJ491" s="18">
        <f t="shared" si="87"/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T491" s="2">
        <v>0</v>
      </c>
      <c r="BU491" s="2">
        <v>0</v>
      </c>
      <c r="BV491" s="2">
        <v>0</v>
      </c>
      <c r="BW491" s="18">
        <f t="shared" si="88"/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F491" s="2">
        <v>0</v>
      </c>
      <c r="CG491" s="2">
        <v>0</v>
      </c>
      <c r="CH491" s="2">
        <v>0</v>
      </c>
      <c r="CI491" s="2">
        <v>0</v>
      </c>
      <c r="CJ491" s="18">
        <f t="shared" si="89"/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R491" s="2">
        <v>0</v>
      </c>
      <c r="CS491" s="2">
        <v>0</v>
      </c>
      <c r="CT491" s="2">
        <v>0</v>
      </c>
      <c r="CU491" s="2">
        <v>0</v>
      </c>
      <c r="CV491" s="16">
        <v>0</v>
      </c>
      <c r="CW491" s="18">
        <f t="shared" si="90"/>
        <v>0</v>
      </c>
    </row>
    <row r="492" spans="1:102" ht="13.05" customHeight="1" x14ac:dyDescent="0.2">
      <c r="A492" s="46" t="s">
        <v>464</v>
      </c>
      <c r="B492" s="46" t="s">
        <v>479</v>
      </c>
      <c r="C492" s="89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43">
        <v>0</v>
      </c>
      <c r="K492" s="15">
        <v>0</v>
      </c>
      <c r="L492" s="2">
        <v>0</v>
      </c>
      <c r="M492" s="2">
        <v>0</v>
      </c>
      <c r="N492" s="2">
        <v>0</v>
      </c>
      <c r="V492" s="16"/>
      <c r="W492" s="18">
        <f t="shared" si="60"/>
        <v>0</v>
      </c>
      <c r="X492" s="15">
        <v>0</v>
      </c>
      <c r="Y492" s="2">
        <v>0</v>
      </c>
      <c r="Z492" s="2">
        <v>0</v>
      </c>
      <c r="AA492" s="2">
        <v>0</v>
      </c>
      <c r="AI492" s="16"/>
      <c r="AJ492" s="18">
        <f t="shared" si="61"/>
        <v>0</v>
      </c>
      <c r="AK492" s="15">
        <v>0</v>
      </c>
      <c r="AL492" s="2">
        <v>0</v>
      </c>
      <c r="AM492" s="2">
        <v>0</v>
      </c>
      <c r="AN492" s="2">
        <v>0</v>
      </c>
      <c r="AV492" s="16"/>
      <c r="AW492" s="18">
        <f t="shared" si="62"/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2">
        <v>0</v>
      </c>
      <c r="BI492" s="16">
        <v>0</v>
      </c>
      <c r="BJ492" s="18">
        <f t="shared" ref="BJ492" si="91">SUM(AX492:BI492)</f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T492" s="2">
        <v>0</v>
      </c>
      <c r="BU492" s="2">
        <v>0</v>
      </c>
      <c r="BV492" s="2">
        <v>0</v>
      </c>
      <c r="BW492" s="18">
        <f t="shared" ref="BW492" si="92">SUM(BK492:BV492)</f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F492" s="2">
        <v>0</v>
      </c>
      <c r="CG492" s="2">
        <v>0</v>
      </c>
      <c r="CH492" s="2">
        <v>0</v>
      </c>
      <c r="CI492" s="2">
        <v>0</v>
      </c>
      <c r="CJ492" s="18">
        <f t="shared" ref="CJ492" si="93">SUM(BX492:CI492)</f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R492" s="2">
        <v>0</v>
      </c>
      <c r="CS492" s="2">
        <v>0</v>
      </c>
      <c r="CT492" s="2">
        <v>0</v>
      </c>
      <c r="CU492" s="2">
        <v>0</v>
      </c>
      <c r="CV492" s="16">
        <v>0</v>
      </c>
      <c r="CW492" s="18">
        <f t="shared" ref="CW492" si="94">SUM(CK492:CV492)</f>
        <v>0</v>
      </c>
    </row>
    <row r="493" spans="1:102" ht="13.05" customHeight="1" x14ac:dyDescent="0.2">
      <c r="A493" s="46" t="s">
        <v>464</v>
      </c>
      <c r="B493" s="46" t="s">
        <v>479</v>
      </c>
      <c r="C493" s="89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43">
        <v>0</v>
      </c>
      <c r="K493" s="15">
        <v>0</v>
      </c>
      <c r="L493" s="2">
        <v>0</v>
      </c>
      <c r="M493" s="2">
        <v>125</v>
      </c>
      <c r="N493" s="2">
        <v>0</v>
      </c>
      <c r="V493" s="16"/>
      <c r="W493" s="18">
        <f t="shared" si="60"/>
        <v>125</v>
      </c>
      <c r="X493" s="15">
        <v>0</v>
      </c>
      <c r="Y493" s="2">
        <v>0</v>
      </c>
      <c r="Z493" s="2">
        <v>0</v>
      </c>
      <c r="AA493" s="2">
        <v>0</v>
      </c>
      <c r="AI493" s="16"/>
      <c r="AJ493" s="18">
        <f t="shared" si="61"/>
        <v>0</v>
      </c>
      <c r="AK493" s="15">
        <v>0</v>
      </c>
      <c r="AL493" s="2">
        <v>0</v>
      </c>
      <c r="AM493" s="2">
        <v>112</v>
      </c>
      <c r="AN493" s="2">
        <v>0</v>
      </c>
      <c r="AV493" s="16"/>
      <c r="AW493" s="18">
        <f t="shared" si="62"/>
        <v>112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16">
        <v>0</v>
      </c>
      <c r="BJ493" s="18">
        <f t="shared" ref="BJ493:BJ499" si="95">SUM(AX493:BI493)</f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U493" s="2">
        <v>0</v>
      </c>
      <c r="BV493" s="2">
        <v>0</v>
      </c>
      <c r="BW493" s="18">
        <f t="shared" ref="BW493:BW499" si="96">SUM(BK493:BV493)</f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E493" s="2">
        <v>0</v>
      </c>
      <c r="CF493" s="2">
        <v>0</v>
      </c>
      <c r="CG493" s="2">
        <v>0</v>
      </c>
      <c r="CH493" s="2">
        <v>0</v>
      </c>
      <c r="CI493" s="2">
        <v>0</v>
      </c>
      <c r="CJ493" s="18">
        <f t="shared" ref="CJ493:CJ499" si="97">SUM(BX493:CI493)</f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R493" s="2">
        <v>0</v>
      </c>
      <c r="CS493" s="2">
        <v>0</v>
      </c>
      <c r="CT493" s="2">
        <v>0</v>
      </c>
      <c r="CU493" s="2">
        <v>0</v>
      </c>
      <c r="CV493" s="16">
        <v>0</v>
      </c>
      <c r="CW493" s="18">
        <f t="shared" ref="CW493:CW499" si="98">SUM(CK493:CV493)</f>
        <v>0</v>
      </c>
    </row>
    <row r="494" spans="1:102" ht="13.05" customHeight="1" x14ac:dyDescent="0.2">
      <c r="A494" s="46" t="s">
        <v>204</v>
      </c>
      <c r="B494" s="46" t="s">
        <v>205</v>
      </c>
      <c r="C494" s="89">
        <v>407</v>
      </c>
      <c r="D494" s="46" t="s">
        <v>612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43">
        <v>0</v>
      </c>
      <c r="K494" s="15">
        <v>0</v>
      </c>
      <c r="L494" s="2">
        <v>0</v>
      </c>
      <c r="M494" s="2">
        <v>0</v>
      </c>
      <c r="N494" s="2">
        <v>0</v>
      </c>
      <c r="V494" s="16"/>
      <c r="W494" s="18">
        <f t="shared" si="60"/>
        <v>0</v>
      </c>
      <c r="X494" s="15">
        <v>0</v>
      </c>
      <c r="Y494" s="2">
        <v>0</v>
      </c>
      <c r="Z494" s="2">
        <v>0</v>
      </c>
      <c r="AA494" s="2">
        <v>0</v>
      </c>
      <c r="AI494" s="16"/>
      <c r="AJ494" s="18">
        <f t="shared" si="61"/>
        <v>0</v>
      </c>
      <c r="AK494" s="15">
        <v>0</v>
      </c>
      <c r="AL494" s="2">
        <v>0</v>
      </c>
      <c r="AM494" s="2">
        <v>0</v>
      </c>
      <c r="AN494" s="2">
        <v>0</v>
      </c>
      <c r="AV494" s="16"/>
      <c r="AW494" s="18">
        <f t="shared" si="62"/>
        <v>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2">
        <v>0</v>
      </c>
      <c r="BI494" s="16">
        <v>0</v>
      </c>
      <c r="BJ494" s="18">
        <f t="shared" si="95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T494" s="2">
        <v>0</v>
      </c>
      <c r="BU494" s="2">
        <v>0</v>
      </c>
      <c r="BV494" s="2">
        <v>0</v>
      </c>
      <c r="BW494" s="18">
        <f t="shared" si="96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F494" s="2">
        <v>0</v>
      </c>
      <c r="CG494" s="2">
        <v>0</v>
      </c>
      <c r="CH494" s="2">
        <v>0</v>
      </c>
      <c r="CI494" s="2">
        <v>0</v>
      </c>
      <c r="CJ494" s="18">
        <f t="shared" si="97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R494" s="2">
        <v>0</v>
      </c>
      <c r="CS494" s="2">
        <v>0</v>
      </c>
      <c r="CT494" s="2">
        <v>0</v>
      </c>
      <c r="CU494" s="2">
        <v>0</v>
      </c>
      <c r="CV494" s="16">
        <v>0</v>
      </c>
      <c r="CW494" s="18">
        <f t="shared" si="98"/>
        <v>0</v>
      </c>
    </row>
    <row r="495" spans="1:102" ht="13.05" customHeight="1" x14ac:dyDescent="0.2">
      <c r="A495" s="46" t="s">
        <v>204</v>
      </c>
      <c r="B495" s="46" t="s">
        <v>205</v>
      </c>
      <c r="C495" s="89">
        <v>407</v>
      </c>
      <c r="D495" s="46" t="s">
        <v>612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43">
        <v>0</v>
      </c>
      <c r="K495" s="15">
        <v>0</v>
      </c>
      <c r="L495" s="2">
        <v>0</v>
      </c>
      <c r="M495" s="2">
        <v>0</v>
      </c>
      <c r="N495" s="2">
        <v>0</v>
      </c>
      <c r="V495" s="16"/>
      <c r="W495" s="18">
        <f t="shared" si="60"/>
        <v>0</v>
      </c>
      <c r="X495" s="15">
        <v>0</v>
      </c>
      <c r="Y495" s="2">
        <v>0</v>
      </c>
      <c r="Z495" s="2">
        <v>0</v>
      </c>
      <c r="AA495" s="2">
        <v>0</v>
      </c>
      <c r="AI495" s="16"/>
      <c r="AJ495" s="18">
        <f t="shared" si="61"/>
        <v>0</v>
      </c>
      <c r="AK495" s="15">
        <v>0</v>
      </c>
      <c r="AL495" s="2">
        <v>0</v>
      </c>
      <c r="AM495" s="2">
        <v>0</v>
      </c>
      <c r="AN495" s="2">
        <v>0</v>
      </c>
      <c r="AV495" s="16"/>
      <c r="AW495" s="18">
        <f t="shared" si="62"/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H495" s="2">
        <v>0</v>
      </c>
      <c r="BI495" s="16">
        <v>0</v>
      </c>
      <c r="BJ495" s="18">
        <f t="shared" ref="BJ495" si="99">SUM(AX495:BI495)</f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T495" s="2">
        <v>0</v>
      </c>
      <c r="BU495" s="2">
        <v>0</v>
      </c>
      <c r="BV495" s="2">
        <v>0</v>
      </c>
      <c r="BW495" s="18">
        <f t="shared" ref="BW495" si="100">SUM(BK495:BV495)</f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E495" s="2">
        <v>0</v>
      </c>
      <c r="CF495" s="2">
        <v>0</v>
      </c>
      <c r="CG495" s="2">
        <v>0</v>
      </c>
      <c r="CH495" s="2">
        <v>0</v>
      </c>
      <c r="CI495" s="2">
        <v>0</v>
      </c>
      <c r="CJ495" s="18">
        <f t="shared" ref="CJ495" si="101">SUM(BX495:CI495)</f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R495" s="2">
        <v>0</v>
      </c>
      <c r="CS495" s="2">
        <v>0</v>
      </c>
      <c r="CT495" s="2">
        <v>0</v>
      </c>
      <c r="CU495" s="2">
        <v>0</v>
      </c>
      <c r="CV495" s="16">
        <v>0</v>
      </c>
      <c r="CW495" s="18">
        <f t="shared" ref="CW495" si="102">SUM(CK495:CV495)</f>
        <v>0</v>
      </c>
    </row>
    <row r="496" spans="1:102" ht="13.05" customHeight="1" x14ac:dyDescent="0.2">
      <c r="A496" s="46" t="s">
        <v>22</v>
      </c>
      <c r="B496" s="46" t="s">
        <v>23</v>
      </c>
      <c r="C496" s="89">
        <v>406</v>
      </c>
      <c r="D496" s="46" t="s">
        <v>611</v>
      </c>
      <c r="E496" s="46" t="s">
        <v>22</v>
      </c>
      <c r="F496" s="46" t="s">
        <v>23</v>
      </c>
      <c r="G496" s="47" t="s">
        <v>600</v>
      </c>
      <c r="H496" s="71">
        <v>37328</v>
      </c>
      <c r="I496" s="49" t="s">
        <v>647</v>
      </c>
      <c r="J496" s="43">
        <v>0</v>
      </c>
      <c r="K496" s="15">
        <v>0</v>
      </c>
      <c r="L496" s="2">
        <v>0</v>
      </c>
      <c r="M496" s="2">
        <v>0</v>
      </c>
      <c r="N496" s="2">
        <v>0</v>
      </c>
      <c r="V496" s="16"/>
      <c r="W496" s="18">
        <f t="shared" si="60"/>
        <v>0</v>
      </c>
      <c r="X496" s="15">
        <v>0</v>
      </c>
      <c r="Y496" s="2">
        <v>0</v>
      </c>
      <c r="Z496" s="2">
        <v>0</v>
      </c>
      <c r="AA496" s="2">
        <v>0</v>
      </c>
      <c r="AI496" s="16"/>
      <c r="AJ496" s="18">
        <f t="shared" si="61"/>
        <v>0</v>
      </c>
      <c r="AK496" s="15">
        <v>0</v>
      </c>
      <c r="AL496" s="2">
        <v>0</v>
      </c>
      <c r="AM496" s="2">
        <v>0</v>
      </c>
      <c r="AN496" s="2">
        <v>0</v>
      </c>
      <c r="AV496" s="16"/>
      <c r="AW496" s="18">
        <f t="shared" si="62"/>
        <v>0</v>
      </c>
      <c r="AX496" s="15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2">
        <v>0</v>
      </c>
      <c r="BI496" s="16">
        <v>0</v>
      </c>
      <c r="BJ496" s="18">
        <f t="shared" ref="BJ496:BJ498" si="103">SUM(AX496:BI496)</f>
        <v>0</v>
      </c>
      <c r="BK496" s="15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R496" s="2">
        <v>0</v>
      </c>
      <c r="BS496" s="2">
        <v>0</v>
      </c>
      <c r="BT496" s="2">
        <v>0</v>
      </c>
      <c r="BU496" s="2">
        <v>0</v>
      </c>
      <c r="BV496" s="2">
        <v>0</v>
      </c>
      <c r="BW496" s="18">
        <f t="shared" ref="BW496:BW498" si="104">SUM(BK496:BV496)</f>
        <v>0</v>
      </c>
      <c r="BX496" s="15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  <c r="CE496" s="2">
        <v>0</v>
      </c>
      <c r="CF496" s="2">
        <v>0</v>
      </c>
      <c r="CG496" s="2">
        <v>0</v>
      </c>
      <c r="CH496" s="2">
        <v>0</v>
      </c>
      <c r="CI496" s="2">
        <v>0</v>
      </c>
      <c r="CJ496" s="18">
        <f t="shared" ref="CJ496:CJ498" si="105">SUM(BX496:CI496)</f>
        <v>0</v>
      </c>
      <c r="CK496" s="15">
        <v>0</v>
      </c>
      <c r="CL496" s="2">
        <v>0</v>
      </c>
      <c r="CM496" s="2">
        <v>0</v>
      </c>
      <c r="CN496" s="2">
        <v>0</v>
      </c>
      <c r="CO496" s="2">
        <v>0</v>
      </c>
      <c r="CP496" s="2">
        <v>0</v>
      </c>
      <c r="CQ496" s="2">
        <v>0</v>
      </c>
      <c r="CR496" s="2">
        <v>0</v>
      </c>
      <c r="CS496" s="2">
        <v>0</v>
      </c>
      <c r="CT496" s="2">
        <v>0</v>
      </c>
      <c r="CU496" s="2">
        <v>0</v>
      </c>
      <c r="CV496" s="16">
        <v>0</v>
      </c>
      <c r="CW496" s="18">
        <f t="shared" ref="CW496:CW498" si="106">SUM(CK496:CV496)</f>
        <v>0</v>
      </c>
    </row>
    <row r="497" spans="1:101" ht="13.05" customHeight="1" x14ac:dyDescent="0.2">
      <c r="A497" s="46" t="s">
        <v>6</v>
      </c>
      <c r="B497" s="46" t="s">
        <v>100</v>
      </c>
      <c r="C497" s="89">
        <v>400</v>
      </c>
      <c r="D497" s="46" t="s">
        <v>610</v>
      </c>
      <c r="E497" s="46" t="s">
        <v>19</v>
      </c>
      <c r="F497" s="46" t="s">
        <v>100</v>
      </c>
      <c r="G497" s="47" t="s">
        <v>600</v>
      </c>
      <c r="H497" s="71">
        <v>37475</v>
      </c>
      <c r="I497" s="49" t="s">
        <v>648</v>
      </c>
      <c r="J497" s="43">
        <v>0</v>
      </c>
      <c r="K497" s="15">
        <v>0</v>
      </c>
      <c r="L497" s="2">
        <v>0</v>
      </c>
      <c r="M497" s="2">
        <v>10</v>
      </c>
      <c r="N497" s="2">
        <v>0</v>
      </c>
      <c r="V497" s="16"/>
      <c r="W497" s="18">
        <f t="shared" si="60"/>
        <v>10</v>
      </c>
      <c r="X497" s="15">
        <v>0</v>
      </c>
      <c r="Y497" s="2">
        <v>0</v>
      </c>
      <c r="Z497" s="2">
        <v>0</v>
      </c>
      <c r="AA497" s="2">
        <v>0</v>
      </c>
      <c r="AI497" s="16"/>
      <c r="AJ497" s="18">
        <f t="shared" si="61"/>
        <v>0</v>
      </c>
      <c r="AK497" s="15">
        <v>0</v>
      </c>
      <c r="AL497" s="2">
        <v>0</v>
      </c>
      <c r="AM497" s="2">
        <v>9</v>
      </c>
      <c r="AN497" s="2">
        <v>0</v>
      </c>
      <c r="AV497" s="16"/>
      <c r="AW497" s="18">
        <f t="shared" si="62"/>
        <v>9</v>
      </c>
      <c r="AX497" s="15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16">
        <v>0</v>
      </c>
      <c r="BJ497" s="18">
        <f t="shared" si="103"/>
        <v>0</v>
      </c>
      <c r="BK497" s="15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R497" s="2">
        <v>0</v>
      </c>
      <c r="BS497" s="2">
        <v>0</v>
      </c>
      <c r="BT497" s="2">
        <v>0</v>
      </c>
      <c r="BU497" s="2">
        <v>0</v>
      </c>
      <c r="BV497" s="2">
        <v>0</v>
      </c>
      <c r="BW497" s="18">
        <f t="shared" si="104"/>
        <v>0</v>
      </c>
      <c r="BX497" s="15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  <c r="CE497" s="2">
        <v>0</v>
      </c>
      <c r="CF497" s="2">
        <v>0</v>
      </c>
      <c r="CG497" s="2">
        <v>0</v>
      </c>
      <c r="CH497" s="2">
        <v>0</v>
      </c>
      <c r="CI497" s="2">
        <v>0</v>
      </c>
      <c r="CJ497" s="18">
        <f t="shared" si="105"/>
        <v>0</v>
      </c>
      <c r="CK497" s="15">
        <v>0</v>
      </c>
      <c r="CL497" s="2">
        <v>0</v>
      </c>
      <c r="CM497" s="2">
        <v>0</v>
      </c>
      <c r="CN497" s="2">
        <v>0</v>
      </c>
      <c r="CO497" s="2">
        <v>0</v>
      </c>
      <c r="CP497" s="2">
        <v>0</v>
      </c>
      <c r="CQ497" s="2">
        <v>0</v>
      </c>
      <c r="CR497" s="2">
        <v>0</v>
      </c>
      <c r="CS497" s="2">
        <v>0</v>
      </c>
      <c r="CT497" s="2">
        <v>0</v>
      </c>
      <c r="CU497" s="2">
        <v>0</v>
      </c>
      <c r="CV497" s="16">
        <v>0</v>
      </c>
      <c r="CW497" s="18">
        <f t="shared" si="106"/>
        <v>0</v>
      </c>
    </row>
    <row r="498" spans="1:101" ht="13.05" customHeight="1" x14ac:dyDescent="0.2">
      <c r="A498" s="46" t="s">
        <v>22</v>
      </c>
      <c r="B498" s="46" t="s">
        <v>295</v>
      </c>
      <c r="C498" s="89">
        <v>406</v>
      </c>
      <c r="D498" s="46" t="s">
        <v>611</v>
      </c>
      <c r="E498" s="46" t="s">
        <v>22</v>
      </c>
      <c r="F498" s="46" t="s">
        <v>295</v>
      </c>
      <c r="G498" s="47" t="s">
        <v>600</v>
      </c>
      <c r="H498" s="71">
        <v>37887</v>
      </c>
      <c r="I498" s="49" t="s">
        <v>649</v>
      </c>
      <c r="J498" s="43">
        <v>0</v>
      </c>
      <c r="K498" s="15">
        <v>0</v>
      </c>
      <c r="L498" s="2">
        <v>0</v>
      </c>
      <c r="M498" s="2">
        <v>0</v>
      </c>
      <c r="N498" s="2">
        <v>0</v>
      </c>
      <c r="V498" s="16"/>
      <c r="W498" s="18">
        <f t="shared" si="60"/>
        <v>0</v>
      </c>
      <c r="X498" s="15">
        <v>0</v>
      </c>
      <c r="Y498" s="2">
        <v>0</v>
      </c>
      <c r="Z498" s="2">
        <v>0</v>
      </c>
      <c r="AA498" s="2">
        <v>0</v>
      </c>
      <c r="AI498" s="16"/>
      <c r="AJ498" s="18">
        <f t="shared" si="61"/>
        <v>0</v>
      </c>
      <c r="AK498" s="15">
        <v>0</v>
      </c>
      <c r="AL498" s="2">
        <v>0</v>
      </c>
      <c r="AM498" s="2">
        <v>0</v>
      </c>
      <c r="AN498" s="2">
        <v>0</v>
      </c>
      <c r="AV498" s="16"/>
      <c r="AW498" s="18">
        <f t="shared" si="62"/>
        <v>0</v>
      </c>
      <c r="AX498" s="15">
        <v>0</v>
      </c>
      <c r="AY498" s="2">
        <v>0</v>
      </c>
      <c r="AZ498" s="2">
        <v>0</v>
      </c>
      <c r="BA498" s="2">
        <v>0</v>
      </c>
      <c r="BB498" s="2">
        <v>0</v>
      </c>
      <c r="BC498" s="2">
        <v>0</v>
      </c>
      <c r="BD498" s="2">
        <v>0</v>
      </c>
      <c r="BE498" s="2">
        <v>0</v>
      </c>
      <c r="BF498" s="2">
        <v>0</v>
      </c>
      <c r="BG498" s="2">
        <v>0</v>
      </c>
      <c r="BH498" s="2">
        <v>0</v>
      </c>
      <c r="BI498" s="16">
        <v>0</v>
      </c>
      <c r="BJ498" s="18">
        <f t="shared" si="103"/>
        <v>0</v>
      </c>
      <c r="BK498" s="15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R498" s="2">
        <v>0</v>
      </c>
      <c r="BS498" s="2">
        <v>0</v>
      </c>
      <c r="BT498" s="2">
        <v>0</v>
      </c>
      <c r="BU498" s="2">
        <v>0</v>
      </c>
      <c r="BV498" s="2">
        <v>0</v>
      </c>
      <c r="BW498" s="18">
        <f t="shared" si="104"/>
        <v>0</v>
      </c>
      <c r="BX498" s="15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  <c r="CE498" s="2">
        <v>0</v>
      </c>
      <c r="CF498" s="2">
        <v>0</v>
      </c>
      <c r="CG498" s="2">
        <v>0</v>
      </c>
      <c r="CH498" s="2">
        <v>0</v>
      </c>
      <c r="CI498" s="2">
        <v>0</v>
      </c>
      <c r="CJ498" s="18">
        <f t="shared" si="105"/>
        <v>0</v>
      </c>
      <c r="CK498" s="15">
        <v>0</v>
      </c>
      <c r="CL498" s="2">
        <v>0</v>
      </c>
      <c r="CM498" s="2">
        <v>0</v>
      </c>
      <c r="CN498" s="2">
        <v>0</v>
      </c>
      <c r="CO498" s="2">
        <v>0</v>
      </c>
      <c r="CP498" s="2">
        <v>0</v>
      </c>
      <c r="CQ498" s="2">
        <v>0</v>
      </c>
      <c r="CR498" s="2">
        <v>0</v>
      </c>
      <c r="CS498" s="2">
        <v>0</v>
      </c>
      <c r="CT498" s="2">
        <v>0</v>
      </c>
      <c r="CU498" s="2">
        <v>0</v>
      </c>
      <c r="CV498" s="16">
        <v>0</v>
      </c>
      <c r="CW498" s="18">
        <f t="shared" si="106"/>
        <v>0</v>
      </c>
    </row>
    <row r="499" spans="1:101" ht="13.05" customHeight="1" thickBot="1" x14ac:dyDescent="0.25">
      <c r="A499" s="67" t="s">
        <v>6</v>
      </c>
      <c r="B499" s="67" t="s">
        <v>47</v>
      </c>
      <c r="C499" s="91">
        <v>400</v>
      </c>
      <c r="D499" s="67" t="s">
        <v>610</v>
      </c>
      <c r="E499" s="67" t="s">
        <v>25</v>
      </c>
      <c r="F499" s="67" t="s">
        <v>48</v>
      </c>
      <c r="G499" s="68" t="s">
        <v>39</v>
      </c>
      <c r="H499" s="75">
        <v>33980</v>
      </c>
      <c r="I499" s="69" t="s">
        <v>599</v>
      </c>
      <c r="J499" s="151">
        <v>0</v>
      </c>
      <c r="K499" s="77">
        <v>0</v>
      </c>
      <c r="L499" s="78">
        <v>0</v>
      </c>
      <c r="M499" s="78">
        <v>0</v>
      </c>
      <c r="N499" s="78">
        <v>0</v>
      </c>
      <c r="O499" s="78">
        <v>0</v>
      </c>
      <c r="P499" s="78">
        <v>0</v>
      </c>
      <c r="Q499" s="78">
        <v>0</v>
      </c>
      <c r="R499" s="78">
        <v>0</v>
      </c>
      <c r="S499" s="78">
        <v>0</v>
      </c>
      <c r="T499" s="78">
        <v>0</v>
      </c>
      <c r="U499" s="78">
        <v>0</v>
      </c>
      <c r="V499" s="79">
        <v>0</v>
      </c>
      <c r="W499" s="80">
        <f t="shared" si="60"/>
        <v>0</v>
      </c>
      <c r="X499" s="77">
        <v>0</v>
      </c>
      <c r="Y499" s="78">
        <v>0</v>
      </c>
      <c r="Z499" s="78">
        <v>0</v>
      </c>
      <c r="AA499" s="78">
        <v>0</v>
      </c>
      <c r="AB499" s="78">
        <v>0</v>
      </c>
      <c r="AC499" s="78">
        <v>0</v>
      </c>
      <c r="AD499" s="78">
        <v>0</v>
      </c>
      <c r="AE499" s="78">
        <v>0</v>
      </c>
      <c r="AF499" s="78">
        <v>0</v>
      </c>
      <c r="AG499" s="78">
        <v>0</v>
      </c>
      <c r="AH499" s="78">
        <v>0</v>
      </c>
      <c r="AI499" s="79">
        <v>0</v>
      </c>
      <c r="AJ499" s="80">
        <f t="shared" si="61"/>
        <v>0</v>
      </c>
      <c r="AK499" s="77">
        <v>0</v>
      </c>
      <c r="AL499" s="78">
        <v>0</v>
      </c>
      <c r="AM499" s="78">
        <v>0</v>
      </c>
      <c r="AN499" s="78">
        <v>0</v>
      </c>
      <c r="AO499" s="78">
        <v>0</v>
      </c>
      <c r="AP499" s="78">
        <v>0</v>
      </c>
      <c r="AQ499" s="78">
        <v>0</v>
      </c>
      <c r="AR499" s="78">
        <v>0</v>
      </c>
      <c r="AS499" s="78">
        <v>0</v>
      </c>
      <c r="AT499" s="78">
        <v>0</v>
      </c>
      <c r="AU499" s="78">
        <v>0</v>
      </c>
      <c r="AV499" s="79">
        <v>0</v>
      </c>
      <c r="AW499" s="80">
        <f t="shared" si="62"/>
        <v>0</v>
      </c>
      <c r="AX499" s="77">
        <v>0</v>
      </c>
      <c r="AY499" s="78">
        <v>0</v>
      </c>
      <c r="AZ499" s="78">
        <v>0</v>
      </c>
      <c r="BA499" s="78">
        <v>0</v>
      </c>
      <c r="BB499" s="78">
        <v>0</v>
      </c>
      <c r="BC499" s="78">
        <v>0</v>
      </c>
      <c r="BD499" s="78">
        <v>0</v>
      </c>
      <c r="BE499" s="78">
        <v>0</v>
      </c>
      <c r="BF499" s="78">
        <v>0</v>
      </c>
      <c r="BG499" s="78">
        <v>0</v>
      </c>
      <c r="BH499" s="78">
        <v>0</v>
      </c>
      <c r="BI499" s="79">
        <v>0</v>
      </c>
      <c r="BJ499" s="80">
        <f t="shared" si="95"/>
        <v>0</v>
      </c>
      <c r="BK499" s="77">
        <v>0</v>
      </c>
      <c r="BL499" s="78">
        <v>0</v>
      </c>
      <c r="BM499" s="78">
        <v>0</v>
      </c>
      <c r="BN499" s="78">
        <v>0</v>
      </c>
      <c r="BO499" s="78">
        <v>0</v>
      </c>
      <c r="BP499" s="78">
        <v>0</v>
      </c>
      <c r="BQ499" s="78">
        <v>0</v>
      </c>
      <c r="BR499" s="78">
        <v>0</v>
      </c>
      <c r="BS499" s="78">
        <v>0</v>
      </c>
      <c r="BT499" s="78">
        <v>0</v>
      </c>
      <c r="BU499" s="78">
        <v>0</v>
      </c>
      <c r="BV499" s="78">
        <v>0</v>
      </c>
      <c r="BW499" s="80">
        <f t="shared" si="96"/>
        <v>0</v>
      </c>
      <c r="BX499" s="77">
        <v>0</v>
      </c>
      <c r="BY499" s="78">
        <v>0</v>
      </c>
      <c r="BZ499" s="78">
        <v>0</v>
      </c>
      <c r="CA499" s="78">
        <v>0</v>
      </c>
      <c r="CB499" s="78">
        <v>0</v>
      </c>
      <c r="CC499" s="78">
        <v>0</v>
      </c>
      <c r="CD499" s="78">
        <v>0</v>
      </c>
      <c r="CE499" s="78">
        <v>0</v>
      </c>
      <c r="CF499" s="78">
        <v>0</v>
      </c>
      <c r="CG499" s="78">
        <v>0</v>
      </c>
      <c r="CH499" s="78">
        <v>0</v>
      </c>
      <c r="CI499" s="78">
        <v>0</v>
      </c>
      <c r="CJ499" s="80">
        <f t="shared" si="97"/>
        <v>0</v>
      </c>
      <c r="CK499" s="77">
        <v>0</v>
      </c>
      <c r="CL499" s="78">
        <v>0</v>
      </c>
      <c r="CM499" s="78">
        <v>0</v>
      </c>
      <c r="CN499" s="78">
        <v>0</v>
      </c>
      <c r="CO499" s="78">
        <v>0</v>
      </c>
      <c r="CP499" s="78">
        <v>0</v>
      </c>
      <c r="CQ499" s="78">
        <v>0</v>
      </c>
      <c r="CR499" s="78">
        <v>0</v>
      </c>
      <c r="CS499" s="78">
        <v>0</v>
      </c>
      <c r="CT499" s="78">
        <v>0</v>
      </c>
      <c r="CU499" s="78">
        <v>0</v>
      </c>
      <c r="CV499" s="79">
        <v>0</v>
      </c>
      <c r="CW499" s="80">
        <f t="shared" si="98"/>
        <v>0</v>
      </c>
    </row>
  </sheetData>
  <autoFilter ref="A6:I499" xr:uid="{CBE3B0EB-3655-4702-81AE-5C373E8A1001}"/>
  <mergeCells count="14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AK5:AV5"/>
  </mergeCells>
  <conditionalFormatting sqref="H1:H1048576">
    <cfRule type="duplicateValues" dxfId="13" priority="2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7:W499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499"/>
  <sheetViews>
    <sheetView showGridLines="0" zoomScale="96" zoomScaleNormal="96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J7" sqref="J7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109375" style="1" customWidth="1" collapsed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ht="14.4" customHeight="1" x14ac:dyDescent="0.2">
      <c r="E1" s="179" t="s">
        <v>646</v>
      </c>
      <c r="F1" s="179"/>
      <c r="G1" s="179"/>
      <c r="H1" s="179"/>
      <c r="I1" s="179"/>
    </row>
    <row r="2" spans="1:16" ht="9.6" customHeight="1" x14ac:dyDescent="0.2">
      <c r="E2" s="179"/>
      <c r="F2" s="179"/>
      <c r="G2" s="179"/>
      <c r="H2" s="179"/>
      <c r="I2" s="179"/>
    </row>
    <row r="3" spans="1:16" ht="10.199999999999999" customHeight="1" thickBot="1" x14ac:dyDescent="0.25">
      <c r="E3" s="179"/>
      <c r="F3" s="179"/>
      <c r="G3" s="179"/>
      <c r="H3" s="179"/>
      <c r="I3" s="179"/>
    </row>
    <row r="4" spans="1:16" ht="15" customHeight="1" thickBot="1" x14ac:dyDescent="0.25">
      <c r="E4" s="179"/>
      <c r="F4" s="179"/>
      <c r="G4" s="179"/>
      <c r="H4" s="179"/>
      <c r="I4" s="179"/>
      <c r="J4" s="193" t="s">
        <v>579</v>
      </c>
      <c r="K4" s="194"/>
      <c r="L4" s="195"/>
      <c r="M4" s="196" t="s">
        <v>567</v>
      </c>
      <c r="N4" s="197"/>
      <c r="O4" s="197"/>
      <c r="P4" s="198"/>
    </row>
    <row r="5" spans="1:16" ht="10.199999999999999" thickBot="1" x14ac:dyDescent="0.25">
      <c r="H5" s="76"/>
      <c r="J5" s="81">
        <f>SUBTOTAL(9,J7:J965)</f>
        <v>6261</v>
      </c>
      <c r="K5" s="82">
        <f>SUBTOTAL(9,K7:K965)</f>
        <v>291</v>
      </c>
      <c r="L5" s="58">
        <f>SUBTOTAL(9,L7:L965)</f>
        <v>5463</v>
      </c>
      <c r="M5" s="81">
        <f>SUBTOTAL(9,M7:M965)</f>
        <v>0</v>
      </c>
      <c r="N5" s="82">
        <f t="shared" ref="N5:P5" si="0">SUBTOTAL(9,N7:N965)</f>
        <v>0</v>
      </c>
      <c r="O5" s="62">
        <f t="shared" si="0"/>
        <v>0</v>
      </c>
      <c r="P5" s="82">
        <f t="shared" si="0"/>
        <v>0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613</v>
      </c>
      <c r="D6" s="37" t="s">
        <v>606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83" t="s">
        <v>572</v>
      </c>
      <c r="K6" s="84" t="s">
        <v>573</v>
      </c>
      <c r="L6" s="85" t="s">
        <v>574</v>
      </c>
      <c r="M6" s="86" t="s">
        <v>575</v>
      </c>
      <c r="N6" s="86" t="s">
        <v>576</v>
      </c>
      <c r="O6" s="86" t="s">
        <v>577</v>
      </c>
      <c r="P6" s="87" t="s">
        <v>578</v>
      </c>
    </row>
    <row r="7" spans="1:16" ht="13.05" customHeight="1" x14ac:dyDescent="0.2">
      <c r="A7" s="46" t="s">
        <v>6</v>
      </c>
      <c r="B7" s="46" t="s">
        <v>7</v>
      </c>
      <c r="C7" s="89">
        <v>403</v>
      </c>
      <c r="D7" s="46" t="s">
        <v>607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64">
        <f>VLOOKUP(H7,'Metales Pesados 2026'!H7:W473,16,FALSE)</f>
        <v>0</v>
      </c>
      <c r="K7" s="36">
        <f>VLOOKUP(H7,'Metales Pesados 2026'!H7:AJ473,29,FALSE)</f>
        <v>0</v>
      </c>
      <c r="L7" s="60">
        <f>VLOOKUP(H7,'Metales Pesados 2026'!H7:AW473,42,FALSE)</f>
        <v>0</v>
      </c>
      <c r="M7" s="63">
        <f>VLOOKUP(H7,'Metales Pesados 2026'!H7:BJ473,55,FALSE)</f>
        <v>0</v>
      </c>
      <c r="N7" s="63">
        <f>VLOOKUP(H7,'Metales Pesados 2026'!H7:BW473,68,FALSE)</f>
        <v>0</v>
      </c>
      <c r="O7" s="63">
        <f>VLOOKUP(H7,'Metales Pesados 2026'!H7:CJ473,81,FALSE)</f>
        <v>0</v>
      </c>
      <c r="P7" s="59">
        <f>VLOOKUP(H7,'Metales Pesados 2026'!H7:CW473,94,FALSE)</f>
        <v>0</v>
      </c>
    </row>
    <row r="8" spans="1:16" ht="13.05" customHeight="1" x14ac:dyDescent="0.2">
      <c r="A8" s="46" t="s">
        <v>6</v>
      </c>
      <c r="B8" s="46" t="s">
        <v>12</v>
      </c>
      <c r="C8" s="89">
        <v>402</v>
      </c>
      <c r="D8" s="46" t="s">
        <v>608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64">
        <f>VLOOKUP(H8,'Metales Pesados 2026'!H8:W474,16,FALSE)</f>
        <v>0</v>
      </c>
      <c r="K8" s="36">
        <f>VLOOKUP(H8,'Metales Pesados 2026'!H8:AJ474,29,FALSE)</f>
        <v>0</v>
      </c>
      <c r="L8" s="60">
        <f>VLOOKUP(H8,'Metales Pesados 2026'!H8:AW474,42,FALSE)</f>
        <v>0</v>
      </c>
      <c r="M8" s="36">
        <f>VLOOKUP(H8,'Metales Pesados 2026'!H8:BJ474,55,FALSE)</f>
        <v>0</v>
      </c>
      <c r="N8" s="36">
        <f>VLOOKUP(H8,'Metales Pesados 2026'!H8:BW474,68,FALSE)</f>
        <v>0</v>
      </c>
      <c r="O8" s="36">
        <f>VLOOKUP(H8,'Metales Pesados 2026'!H8:CJ474,81,FALSE)</f>
        <v>0</v>
      </c>
      <c r="P8" s="60">
        <f>VLOOKUP(H8,'Metales Pesados 2026'!H8:CW474,94,FALSE)</f>
        <v>0</v>
      </c>
    </row>
    <row r="9" spans="1:16" ht="13.05" customHeight="1" x14ac:dyDescent="0.2">
      <c r="A9" s="46" t="s">
        <v>15</v>
      </c>
      <c r="B9" s="46" t="s">
        <v>16</v>
      </c>
      <c r="C9" s="89">
        <v>405</v>
      </c>
      <c r="D9" s="46" t="s">
        <v>609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64">
        <f>VLOOKUP(H9,'Metales Pesados 2026'!H9:W475,16,FALSE)</f>
        <v>0</v>
      </c>
      <c r="K9" s="36">
        <f>VLOOKUP(H9,'Metales Pesados 2026'!H9:AJ475,29,FALSE)</f>
        <v>0</v>
      </c>
      <c r="L9" s="60">
        <f>VLOOKUP(H9,'Metales Pesados 2026'!H9:AW475,42,FALSE)</f>
        <v>0</v>
      </c>
      <c r="M9" s="36">
        <f>VLOOKUP(H9,'Metales Pesados 2026'!H9:BJ475,55,FALSE)</f>
        <v>0</v>
      </c>
      <c r="N9" s="36">
        <f>VLOOKUP(H9,'Metales Pesados 2026'!H9:BW475,68,FALSE)</f>
        <v>0</v>
      </c>
      <c r="O9" s="36">
        <f>VLOOKUP(H9,'Metales Pesados 2026'!H9:CJ475,81,FALSE)</f>
        <v>0</v>
      </c>
      <c r="P9" s="60">
        <f>VLOOKUP(H9,'Metales Pesados 2026'!H9:CW475,94,FALSE)</f>
        <v>0</v>
      </c>
    </row>
    <row r="10" spans="1:16" ht="13.05" customHeight="1" x14ac:dyDescent="0.2">
      <c r="A10" s="46" t="s">
        <v>6</v>
      </c>
      <c r="B10" s="46" t="s">
        <v>18</v>
      </c>
      <c r="C10" s="89">
        <v>400</v>
      </c>
      <c r="D10" s="46" t="s">
        <v>610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64">
        <f>VLOOKUP(H10,'Metales Pesados 2026'!H10:W476,16,FALSE)</f>
        <v>186</v>
      </c>
      <c r="K10" s="36">
        <f>VLOOKUP(H10,'Metales Pesados 2026'!H10:AJ476,29,FALSE)</f>
        <v>4</v>
      </c>
      <c r="L10" s="60">
        <f>VLOOKUP(H10,'Metales Pesados 2026'!H10:AW476,42,FALSE)</f>
        <v>158</v>
      </c>
      <c r="M10" s="36">
        <f>VLOOKUP(H10,'Metales Pesados 2026'!H10:BJ476,55,FALSE)</f>
        <v>0</v>
      </c>
      <c r="N10" s="36">
        <f>VLOOKUP(H10,'Metales Pesados 2026'!H10:BW476,68,FALSE)</f>
        <v>0</v>
      </c>
      <c r="O10" s="36">
        <f>VLOOKUP(H10,'Metales Pesados 2026'!H10:CJ476,81,FALSE)</f>
        <v>0</v>
      </c>
      <c r="P10" s="60">
        <f>VLOOKUP(H10,'Metales Pesados 2026'!H10:CW476,94,FALSE)</f>
        <v>0</v>
      </c>
    </row>
    <row r="11" spans="1:16" ht="13.05" customHeight="1" x14ac:dyDescent="0.2">
      <c r="A11" s="46" t="s">
        <v>22</v>
      </c>
      <c r="B11" s="46" t="s">
        <v>23</v>
      </c>
      <c r="C11" s="89">
        <v>406</v>
      </c>
      <c r="D11" s="46" t="s">
        <v>611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64">
        <f>VLOOKUP(H11,'Metales Pesados 2026'!H11:W477,16,FALSE)</f>
        <v>0</v>
      </c>
      <c r="K11" s="36">
        <f>VLOOKUP(H11,'Metales Pesados 2026'!H11:AJ477,29,FALSE)</f>
        <v>0</v>
      </c>
      <c r="L11" s="60">
        <f>VLOOKUP(H11,'Metales Pesados 2026'!H11:AW477,42,FALSE)</f>
        <v>0</v>
      </c>
      <c r="M11" s="36">
        <f>VLOOKUP(H11,'Metales Pesados 2026'!H11:BJ477,55,FALSE)</f>
        <v>0</v>
      </c>
      <c r="N11" s="36">
        <f>VLOOKUP(H11,'Metales Pesados 2026'!H11:BW477,68,FALSE)</f>
        <v>0</v>
      </c>
      <c r="O11" s="36">
        <f>VLOOKUP(H11,'Metales Pesados 2026'!H11:CJ477,81,FALSE)</f>
        <v>0</v>
      </c>
      <c r="P11" s="60">
        <f>VLOOKUP(H11,'Metales Pesados 2026'!H11:CW477,94,FALSE)</f>
        <v>0</v>
      </c>
    </row>
    <row r="12" spans="1:16" ht="13.05" customHeight="1" x14ac:dyDescent="0.2">
      <c r="A12" s="46" t="s">
        <v>6</v>
      </c>
      <c r="B12" s="46" t="s">
        <v>12</v>
      </c>
      <c r="C12" s="89">
        <v>400</v>
      </c>
      <c r="D12" s="46" t="s">
        <v>610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64">
        <f>VLOOKUP(H12,'Metales Pesados 2026'!H12:W478,16,FALSE)</f>
        <v>0</v>
      </c>
      <c r="K12" s="36">
        <f>VLOOKUP(H12,'Metales Pesados 2026'!H12:AJ478,29,FALSE)</f>
        <v>0</v>
      </c>
      <c r="L12" s="60">
        <f>VLOOKUP(H12,'Metales Pesados 2026'!H12:AW478,42,FALSE)</f>
        <v>0</v>
      </c>
      <c r="M12" s="36">
        <f>VLOOKUP(H12,'Metales Pesados 2026'!H12:BJ478,55,FALSE)</f>
        <v>0</v>
      </c>
      <c r="N12" s="36">
        <f>VLOOKUP(H12,'Metales Pesados 2026'!H12:BW478,68,FALSE)</f>
        <v>0</v>
      </c>
      <c r="O12" s="36">
        <f>VLOOKUP(H12,'Metales Pesados 2026'!H12:CJ478,81,FALSE)</f>
        <v>0</v>
      </c>
      <c r="P12" s="60">
        <f>VLOOKUP(H12,'Metales Pesados 2026'!H12:CW478,94,FALSE)</f>
        <v>0</v>
      </c>
    </row>
    <row r="13" spans="1:16" ht="13.05" customHeight="1" x14ac:dyDescent="0.2">
      <c r="A13" s="46" t="s">
        <v>6</v>
      </c>
      <c r="B13" s="46" t="s">
        <v>12</v>
      </c>
      <c r="C13" s="89">
        <v>400</v>
      </c>
      <c r="D13" s="46" t="s">
        <v>610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64">
        <f>VLOOKUP(H13,'Metales Pesados 2026'!H13:W480,16,FALSE)</f>
        <v>0</v>
      </c>
      <c r="K13" s="36">
        <f>VLOOKUP(H13,'Metales Pesados 2026'!H13:AJ480,29,FALSE)</f>
        <v>0</v>
      </c>
      <c r="L13" s="60">
        <f>VLOOKUP(H13,'Metales Pesados 2026'!H13:AW480,42,FALSE)</f>
        <v>0</v>
      </c>
      <c r="M13" s="36">
        <f>VLOOKUP(H13,'Metales Pesados 2026'!H13:BJ480,55,FALSE)</f>
        <v>0</v>
      </c>
      <c r="N13" s="36">
        <f>VLOOKUP(H13,'Metales Pesados 2026'!H13:BW480,68,FALSE)</f>
        <v>0</v>
      </c>
      <c r="O13" s="36">
        <f>VLOOKUP(H13,'Metales Pesados 2026'!H13:CJ480,81,FALSE)</f>
        <v>0</v>
      </c>
      <c r="P13" s="60">
        <f>VLOOKUP(H13,'Metales Pesados 2026'!H13:CW480,94,FALSE)</f>
        <v>0</v>
      </c>
    </row>
    <row r="14" spans="1:16" ht="13.05" customHeight="1" x14ac:dyDescent="0.2">
      <c r="A14" s="46" t="s">
        <v>6</v>
      </c>
      <c r="B14" s="46" t="s">
        <v>12</v>
      </c>
      <c r="C14" s="89">
        <v>400</v>
      </c>
      <c r="D14" s="46" t="s">
        <v>610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64">
        <f>VLOOKUP(H14,'Metales Pesados 2026'!H14:W481,16,FALSE)</f>
        <v>0</v>
      </c>
      <c r="K14" s="36">
        <f>VLOOKUP(H14,'Metales Pesados 2026'!H14:AJ481,29,FALSE)</f>
        <v>0</v>
      </c>
      <c r="L14" s="60">
        <f>VLOOKUP(H14,'Metales Pesados 2026'!H14:AW481,42,FALSE)</f>
        <v>0</v>
      </c>
      <c r="M14" s="36">
        <f>VLOOKUP(H14,'Metales Pesados 2026'!H14:BJ481,55,FALSE)</f>
        <v>0</v>
      </c>
      <c r="N14" s="36">
        <f>VLOOKUP(H14,'Metales Pesados 2026'!H14:BW481,68,FALSE)</f>
        <v>0</v>
      </c>
      <c r="O14" s="36">
        <f>VLOOKUP(H14,'Metales Pesados 2026'!H14:CJ481,81,FALSE)</f>
        <v>0</v>
      </c>
      <c r="P14" s="60">
        <f>VLOOKUP(H14,'Metales Pesados 2026'!H14:CW481,94,FALSE)</f>
        <v>0</v>
      </c>
    </row>
    <row r="15" spans="1:16" ht="13.05" customHeight="1" x14ac:dyDescent="0.2">
      <c r="A15" s="46" t="s">
        <v>6</v>
      </c>
      <c r="B15" s="46" t="s">
        <v>12</v>
      </c>
      <c r="C15" s="89">
        <v>400</v>
      </c>
      <c r="D15" s="46" t="s">
        <v>610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64">
        <f>VLOOKUP(H15,'Metales Pesados 2026'!H15:W482,16,FALSE)</f>
        <v>0</v>
      </c>
      <c r="K15" s="36">
        <f>VLOOKUP(H15,'Metales Pesados 2026'!H15:AJ482,29,FALSE)</f>
        <v>0</v>
      </c>
      <c r="L15" s="60">
        <f>VLOOKUP(H15,'Metales Pesados 2026'!H15:AW482,42,FALSE)</f>
        <v>0</v>
      </c>
      <c r="M15" s="36">
        <f>VLOOKUP(H15,'Metales Pesados 2026'!H15:BJ482,55,FALSE)</f>
        <v>0</v>
      </c>
      <c r="N15" s="36">
        <f>VLOOKUP(H15,'Metales Pesados 2026'!H15:BW482,68,FALSE)</f>
        <v>0</v>
      </c>
      <c r="O15" s="36">
        <f>VLOOKUP(H15,'Metales Pesados 2026'!H15:CJ482,81,FALSE)</f>
        <v>0</v>
      </c>
      <c r="P15" s="60">
        <f>VLOOKUP(H15,'Metales Pesados 2026'!H15:CW482,94,FALSE)</f>
        <v>0</v>
      </c>
    </row>
    <row r="16" spans="1:16" ht="13.05" customHeight="1" x14ac:dyDescent="0.2">
      <c r="A16" s="46" t="s">
        <v>6</v>
      </c>
      <c r="B16" s="46" t="s">
        <v>12</v>
      </c>
      <c r="C16" s="89">
        <v>400</v>
      </c>
      <c r="D16" s="46" t="s">
        <v>610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64">
        <f>VLOOKUP(H16,'Metales Pesados 2026'!H16:W483,16,FALSE)</f>
        <v>0</v>
      </c>
      <c r="K16" s="36">
        <f>VLOOKUP(H16,'Metales Pesados 2026'!H16:AJ483,29,FALSE)</f>
        <v>0</v>
      </c>
      <c r="L16" s="60">
        <f>VLOOKUP(H16,'Metales Pesados 2026'!H16:AW483,42,FALSE)</f>
        <v>0</v>
      </c>
      <c r="M16" s="36">
        <f>VLOOKUP(H16,'Metales Pesados 2026'!H16:BJ483,55,FALSE)</f>
        <v>0</v>
      </c>
      <c r="N16" s="36">
        <f>VLOOKUP(H16,'Metales Pesados 2026'!H16:BW483,68,FALSE)</f>
        <v>0</v>
      </c>
      <c r="O16" s="36">
        <f>VLOOKUP(H16,'Metales Pesados 2026'!H16:CJ483,81,FALSE)</f>
        <v>0</v>
      </c>
      <c r="P16" s="60">
        <f>VLOOKUP(H16,'Metales Pesados 2026'!H16:CW483,94,FALSE)</f>
        <v>0</v>
      </c>
    </row>
    <row r="17" spans="1:16" ht="13.05" customHeight="1" x14ac:dyDescent="0.2">
      <c r="A17" s="46" t="s">
        <v>6</v>
      </c>
      <c r="B17" s="46" t="s">
        <v>12</v>
      </c>
      <c r="C17" s="89">
        <v>400</v>
      </c>
      <c r="D17" s="46" t="s">
        <v>610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64">
        <f>VLOOKUP(H17,'Metales Pesados 2026'!H17:W484,16,FALSE)</f>
        <v>0</v>
      </c>
      <c r="K17" s="36">
        <f>VLOOKUP(H17,'Metales Pesados 2026'!H17:AJ484,29,FALSE)</f>
        <v>0</v>
      </c>
      <c r="L17" s="60">
        <f>VLOOKUP(H17,'Metales Pesados 2026'!H17:AW484,42,FALSE)</f>
        <v>0</v>
      </c>
      <c r="M17" s="36">
        <f>VLOOKUP(H17,'Metales Pesados 2026'!H17:BJ484,55,FALSE)</f>
        <v>0</v>
      </c>
      <c r="N17" s="36">
        <f>VLOOKUP(H17,'Metales Pesados 2026'!H17:BW484,68,FALSE)</f>
        <v>0</v>
      </c>
      <c r="O17" s="36">
        <f>VLOOKUP(H17,'Metales Pesados 2026'!H17:CJ484,81,FALSE)</f>
        <v>0</v>
      </c>
      <c r="P17" s="60">
        <f>VLOOKUP(H17,'Metales Pesados 2026'!H17:CW484,94,FALSE)</f>
        <v>0</v>
      </c>
    </row>
    <row r="18" spans="1:16" ht="13.05" customHeight="1" x14ac:dyDescent="0.2">
      <c r="A18" s="46" t="s">
        <v>6</v>
      </c>
      <c r="B18" s="46" t="s">
        <v>12</v>
      </c>
      <c r="C18" s="89">
        <v>400</v>
      </c>
      <c r="D18" s="46" t="s">
        <v>610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64">
        <f>VLOOKUP(H18,'Metales Pesados 2026'!H18:W485,16,FALSE)</f>
        <v>0</v>
      </c>
      <c r="K18" s="36">
        <f>VLOOKUP(H18,'Metales Pesados 2026'!H18:AJ485,29,FALSE)</f>
        <v>0</v>
      </c>
      <c r="L18" s="60">
        <f>VLOOKUP(H18,'Metales Pesados 2026'!H18:AW485,42,FALSE)</f>
        <v>0</v>
      </c>
      <c r="M18" s="36">
        <f>VLOOKUP(H18,'Metales Pesados 2026'!H18:BJ485,55,FALSE)</f>
        <v>0</v>
      </c>
      <c r="N18" s="36">
        <f>VLOOKUP(H18,'Metales Pesados 2026'!H18:BW485,68,FALSE)</f>
        <v>0</v>
      </c>
      <c r="O18" s="36">
        <f>VLOOKUP(H18,'Metales Pesados 2026'!H18:CJ485,81,FALSE)</f>
        <v>0</v>
      </c>
      <c r="P18" s="60">
        <f>VLOOKUP(H18,'Metales Pesados 2026'!H18:CW485,94,FALSE)</f>
        <v>0</v>
      </c>
    </row>
    <row r="19" spans="1:16" ht="13.05" customHeight="1" x14ac:dyDescent="0.2">
      <c r="A19" s="46" t="s">
        <v>6</v>
      </c>
      <c r="B19" s="46" t="s">
        <v>12</v>
      </c>
      <c r="C19" s="89">
        <v>400</v>
      </c>
      <c r="D19" s="46" t="s">
        <v>610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64">
        <f>VLOOKUP(H19,'Metales Pesados 2026'!H19:W486,16,FALSE)</f>
        <v>0</v>
      </c>
      <c r="K19" s="36">
        <f>VLOOKUP(H19,'Metales Pesados 2026'!H19:AJ486,29,FALSE)</f>
        <v>0</v>
      </c>
      <c r="L19" s="60">
        <f>VLOOKUP(H19,'Metales Pesados 2026'!H19:AW486,42,FALSE)</f>
        <v>0</v>
      </c>
      <c r="M19" s="36">
        <f>VLOOKUP(H19,'Metales Pesados 2026'!H19:BJ486,55,FALSE)</f>
        <v>0</v>
      </c>
      <c r="N19" s="36">
        <f>VLOOKUP(H19,'Metales Pesados 2026'!H19:BW486,68,FALSE)</f>
        <v>0</v>
      </c>
      <c r="O19" s="36">
        <f>VLOOKUP(H19,'Metales Pesados 2026'!H19:CJ486,81,FALSE)</f>
        <v>0</v>
      </c>
      <c r="P19" s="60">
        <f>VLOOKUP(H19,'Metales Pesados 2026'!H19:CW486,94,FALSE)</f>
        <v>0</v>
      </c>
    </row>
    <row r="20" spans="1:16" ht="13.05" customHeight="1" x14ac:dyDescent="0.2">
      <c r="A20" s="46" t="s">
        <v>6</v>
      </c>
      <c r="B20" s="46" t="s">
        <v>12</v>
      </c>
      <c r="C20" s="89">
        <v>400</v>
      </c>
      <c r="D20" s="46" t="s">
        <v>610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64">
        <f>VLOOKUP(H20,'Metales Pesados 2026'!H20:W487,16,FALSE)</f>
        <v>0</v>
      </c>
      <c r="K20" s="36">
        <f>VLOOKUP(H20,'Metales Pesados 2026'!H20:AJ487,29,FALSE)</f>
        <v>0</v>
      </c>
      <c r="L20" s="60">
        <f>VLOOKUP(H20,'Metales Pesados 2026'!H20:AW487,42,FALSE)</f>
        <v>0</v>
      </c>
      <c r="M20" s="36">
        <f>VLOOKUP(H20,'Metales Pesados 2026'!H20:BJ487,55,FALSE)</f>
        <v>0</v>
      </c>
      <c r="N20" s="36">
        <f>VLOOKUP(H20,'Metales Pesados 2026'!H20:BW487,68,FALSE)</f>
        <v>0</v>
      </c>
      <c r="O20" s="36">
        <f>VLOOKUP(H20,'Metales Pesados 2026'!H20:CJ487,81,FALSE)</f>
        <v>0</v>
      </c>
      <c r="P20" s="60">
        <f>VLOOKUP(H20,'Metales Pesados 2026'!H20:CW487,94,FALSE)</f>
        <v>0</v>
      </c>
    </row>
    <row r="21" spans="1:16" ht="13.05" customHeight="1" x14ac:dyDescent="0.2">
      <c r="A21" s="46" t="s">
        <v>6</v>
      </c>
      <c r="B21" s="46" t="s">
        <v>41</v>
      </c>
      <c r="C21" s="89">
        <v>400</v>
      </c>
      <c r="D21" s="46" t="s">
        <v>610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64">
        <f>VLOOKUP(H21,'Metales Pesados 2026'!H21:W488,16,FALSE)</f>
        <v>38</v>
      </c>
      <c r="K21" s="36">
        <f>VLOOKUP(H21,'Metales Pesados 2026'!H21:AJ488,29,FALSE)</f>
        <v>0</v>
      </c>
      <c r="L21" s="60">
        <f>VLOOKUP(H21,'Metales Pesados 2026'!H21:AW488,42,FALSE)</f>
        <v>36</v>
      </c>
      <c r="M21" s="36">
        <f>VLOOKUP(H21,'Metales Pesados 2026'!H21:BJ488,55,FALSE)</f>
        <v>0</v>
      </c>
      <c r="N21" s="36">
        <f>VLOOKUP(H21,'Metales Pesados 2026'!H21:BW488,68,FALSE)</f>
        <v>0</v>
      </c>
      <c r="O21" s="36">
        <f>VLOOKUP(H21,'Metales Pesados 2026'!H21:CJ488,81,FALSE)</f>
        <v>0</v>
      </c>
      <c r="P21" s="60">
        <f>VLOOKUP(H21,'Metales Pesados 2026'!H21:CW488,94,FALSE)</f>
        <v>0</v>
      </c>
    </row>
    <row r="22" spans="1:16" ht="13.05" customHeight="1" x14ac:dyDescent="0.2">
      <c r="A22" s="46" t="s">
        <v>6</v>
      </c>
      <c r="B22" s="46" t="s">
        <v>41</v>
      </c>
      <c r="C22" s="89">
        <v>400</v>
      </c>
      <c r="D22" s="46" t="s">
        <v>610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64">
        <f>VLOOKUP(H22,'Metales Pesados 2026'!H22:W489,16,FALSE)</f>
        <v>0</v>
      </c>
      <c r="K22" s="36">
        <f>VLOOKUP(H22,'Metales Pesados 2026'!H22:AJ489,29,FALSE)</f>
        <v>0</v>
      </c>
      <c r="L22" s="60">
        <f>VLOOKUP(H22,'Metales Pesados 2026'!H22:AW489,42,FALSE)</f>
        <v>0</v>
      </c>
      <c r="M22" s="36">
        <f>VLOOKUP(H22,'Metales Pesados 2026'!H22:BJ489,55,FALSE)</f>
        <v>0</v>
      </c>
      <c r="N22" s="36">
        <f>VLOOKUP(H22,'Metales Pesados 2026'!H22:BW489,68,FALSE)</f>
        <v>0</v>
      </c>
      <c r="O22" s="36">
        <f>VLOOKUP(H22,'Metales Pesados 2026'!H22:CJ489,81,FALSE)</f>
        <v>0</v>
      </c>
      <c r="P22" s="60">
        <f>VLOOKUP(H22,'Metales Pesados 2026'!H22:CW489,94,FALSE)</f>
        <v>0</v>
      </c>
    </row>
    <row r="23" spans="1:16" ht="13.05" customHeight="1" x14ac:dyDescent="0.2">
      <c r="A23" s="46" t="s">
        <v>6</v>
      </c>
      <c r="B23" s="46" t="s">
        <v>41</v>
      </c>
      <c r="C23" s="89">
        <v>400</v>
      </c>
      <c r="D23" s="46" t="s">
        <v>610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64">
        <f>VLOOKUP(H23,'Metales Pesados 2026'!H23:W490,16,FALSE)</f>
        <v>0</v>
      </c>
      <c r="K23" s="36">
        <f>VLOOKUP(H23,'Metales Pesados 2026'!H23:AJ490,29,FALSE)</f>
        <v>0</v>
      </c>
      <c r="L23" s="60">
        <f>VLOOKUP(H23,'Metales Pesados 2026'!H23:AW490,42,FALSE)</f>
        <v>0</v>
      </c>
      <c r="M23" s="36">
        <f>VLOOKUP(H23,'Metales Pesados 2026'!H23:BJ490,55,FALSE)</f>
        <v>0</v>
      </c>
      <c r="N23" s="36">
        <f>VLOOKUP(H23,'Metales Pesados 2026'!H23:BW490,68,FALSE)</f>
        <v>0</v>
      </c>
      <c r="O23" s="36">
        <f>VLOOKUP(H23,'Metales Pesados 2026'!H23:CJ490,81,FALSE)</f>
        <v>0</v>
      </c>
      <c r="P23" s="60">
        <f>VLOOKUP(H23,'Metales Pesados 2026'!H23:CW490,94,FALSE)</f>
        <v>0</v>
      </c>
    </row>
    <row r="24" spans="1:16" ht="13.05" customHeight="1" x14ac:dyDescent="0.2">
      <c r="A24" s="46" t="s">
        <v>6</v>
      </c>
      <c r="B24" s="46" t="s">
        <v>12</v>
      </c>
      <c r="C24" s="89">
        <v>400</v>
      </c>
      <c r="D24" s="46" t="s">
        <v>610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64">
        <f>VLOOKUP(H24,'Metales Pesados 2026'!H24:W491,16,FALSE)</f>
        <v>0</v>
      </c>
      <c r="K24" s="36">
        <f>VLOOKUP(H24,'Metales Pesados 2026'!H24:AJ491,29,FALSE)</f>
        <v>0</v>
      </c>
      <c r="L24" s="60">
        <f>VLOOKUP(H24,'Metales Pesados 2026'!H24:AW491,42,FALSE)</f>
        <v>0</v>
      </c>
      <c r="M24" s="36">
        <f>VLOOKUP(H24,'Metales Pesados 2026'!H24:BJ491,55,FALSE)</f>
        <v>0</v>
      </c>
      <c r="N24" s="36">
        <f>VLOOKUP(H24,'Metales Pesados 2026'!H24:BW491,68,FALSE)</f>
        <v>0</v>
      </c>
      <c r="O24" s="36">
        <f>VLOOKUP(H24,'Metales Pesados 2026'!H24:CJ491,81,FALSE)</f>
        <v>0</v>
      </c>
      <c r="P24" s="60">
        <f>VLOOKUP(H24,'Metales Pesados 2026'!H24:CW491,94,FALSE)</f>
        <v>0</v>
      </c>
    </row>
    <row r="25" spans="1:16" ht="13.05" customHeight="1" x14ac:dyDescent="0.2">
      <c r="A25" s="46" t="s">
        <v>6</v>
      </c>
      <c r="B25" s="46" t="s">
        <v>41</v>
      </c>
      <c r="C25" s="89">
        <v>400</v>
      </c>
      <c r="D25" s="46" t="s">
        <v>610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64">
        <f>VLOOKUP(H25,'Metales Pesados 2026'!H25:W499,16,FALSE)</f>
        <v>75</v>
      </c>
      <c r="K25" s="36">
        <f>VLOOKUP(H25,'Metales Pesados 2026'!H25:AJ499,29,FALSE)</f>
        <v>0</v>
      </c>
      <c r="L25" s="60">
        <f>VLOOKUP(H25,'Metales Pesados 2026'!H25:AW499,42,FALSE)</f>
        <v>74</v>
      </c>
      <c r="M25" s="36">
        <f>VLOOKUP(H25,'Metales Pesados 2026'!H25:BJ499,55,FALSE)</f>
        <v>0</v>
      </c>
      <c r="N25" s="36">
        <f>VLOOKUP(H25,'Metales Pesados 2026'!H25:BW499,68,FALSE)</f>
        <v>0</v>
      </c>
      <c r="O25" s="36">
        <f>VLOOKUP(H25,'Metales Pesados 2026'!H25:CJ499,81,FALSE)</f>
        <v>0</v>
      </c>
      <c r="P25" s="60">
        <f>VLOOKUP(H25,'Metales Pesados 2026'!H25:CW499,94,FALSE)</f>
        <v>0</v>
      </c>
    </row>
    <row r="26" spans="1:16" ht="13.05" customHeight="1" x14ac:dyDescent="0.2">
      <c r="A26" s="46" t="s">
        <v>6</v>
      </c>
      <c r="B26" s="46" t="s">
        <v>47</v>
      </c>
      <c r="C26" s="89">
        <v>400</v>
      </c>
      <c r="D26" s="46" t="s">
        <v>610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64">
        <f>VLOOKUP(H26,'Metales Pesados 2026'!H26:W500,16,FALSE)</f>
        <v>4</v>
      </c>
      <c r="K26" s="36">
        <f>VLOOKUP(H26,'Metales Pesados 2026'!H26:AJ500,29,FALSE)</f>
        <v>0</v>
      </c>
      <c r="L26" s="60">
        <f>VLOOKUP(H26,'Metales Pesados 2026'!H26:AW500,42,FALSE)</f>
        <v>4</v>
      </c>
      <c r="M26" s="36">
        <f>VLOOKUP(H26,'Metales Pesados 2026'!H26:BJ500,55,FALSE)</f>
        <v>0</v>
      </c>
      <c r="N26" s="36">
        <f>VLOOKUP(H26,'Metales Pesados 2026'!H26:BW500,68,FALSE)</f>
        <v>0</v>
      </c>
      <c r="O26" s="36">
        <f>VLOOKUP(H26,'Metales Pesados 2026'!H26:CJ500,81,FALSE)</f>
        <v>0</v>
      </c>
      <c r="P26" s="60">
        <f>VLOOKUP(H26,'Metales Pesados 2026'!H26:CW500,94,FALSE)</f>
        <v>0</v>
      </c>
    </row>
    <row r="27" spans="1:16" ht="13.05" customHeight="1" x14ac:dyDescent="0.2">
      <c r="A27" s="46" t="s">
        <v>6</v>
      </c>
      <c r="B27" s="46" t="s">
        <v>47</v>
      </c>
      <c r="C27" s="89">
        <v>400</v>
      </c>
      <c r="D27" s="46" t="s">
        <v>610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64">
        <f>VLOOKUP(H27,'Metales Pesados 2026'!H27:W501,16,FALSE)</f>
        <v>0</v>
      </c>
      <c r="K27" s="36">
        <f>VLOOKUP(H27,'Metales Pesados 2026'!H27:AJ501,29,FALSE)</f>
        <v>0</v>
      </c>
      <c r="L27" s="60">
        <f>VLOOKUP(H27,'Metales Pesados 2026'!H27:AW501,42,FALSE)</f>
        <v>0</v>
      </c>
      <c r="M27" s="36">
        <f>VLOOKUP(H27,'Metales Pesados 2026'!H27:BJ501,55,FALSE)</f>
        <v>0</v>
      </c>
      <c r="N27" s="36">
        <f>VLOOKUP(H27,'Metales Pesados 2026'!H27:BW501,68,FALSE)</f>
        <v>0</v>
      </c>
      <c r="O27" s="36">
        <f>VLOOKUP(H27,'Metales Pesados 2026'!H27:CJ501,81,FALSE)</f>
        <v>0</v>
      </c>
      <c r="P27" s="60">
        <f>VLOOKUP(H27,'Metales Pesados 2026'!H27:CW501,94,FALSE)</f>
        <v>0</v>
      </c>
    </row>
    <row r="28" spans="1:16" ht="13.05" customHeight="1" x14ac:dyDescent="0.2">
      <c r="A28" s="46" t="s">
        <v>6</v>
      </c>
      <c r="B28" s="46" t="s">
        <v>47</v>
      </c>
      <c r="C28" s="89">
        <v>400</v>
      </c>
      <c r="D28" s="46" t="s">
        <v>610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64">
        <f>VLOOKUP(H28,'Metales Pesados 2026'!H28:W502,16,FALSE)</f>
        <v>0</v>
      </c>
      <c r="K28" s="36">
        <f>VLOOKUP(H28,'Metales Pesados 2026'!H28:AJ502,29,FALSE)</f>
        <v>0</v>
      </c>
      <c r="L28" s="60">
        <f>VLOOKUP(H28,'Metales Pesados 2026'!H28:AW502,42,FALSE)</f>
        <v>0</v>
      </c>
      <c r="M28" s="36">
        <f>VLOOKUP(H28,'Metales Pesados 2026'!H28:BJ502,55,FALSE)</f>
        <v>0</v>
      </c>
      <c r="N28" s="36">
        <f>VLOOKUP(H28,'Metales Pesados 2026'!H28:BW502,68,FALSE)</f>
        <v>0</v>
      </c>
      <c r="O28" s="36">
        <f>VLOOKUP(H28,'Metales Pesados 2026'!H28:CJ502,81,FALSE)</f>
        <v>0</v>
      </c>
      <c r="P28" s="60">
        <f>VLOOKUP(H28,'Metales Pesados 2026'!H28:CW502,94,FALSE)</f>
        <v>0</v>
      </c>
    </row>
    <row r="29" spans="1:16" ht="13.05" customHeight="1" x14ac:dyDescent="0.2">
      <c r="A29" s="46" t="s">
        <v>6</v>
      </c>
      <c r="B29" s="46" t="s">
        <v>47</v>
      </c>
      <c r="C29" s="89">
        <v>400</v>
      </c>
      <c r="D29" s="46" t="s">
        <v>610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64">
        <f>VLOOKUP(H29,'Metales Pesados 2026'!H29:W503,16,FALSE)</f>
        <v>0</v>
      </c>
      <c r="K29" s="36">
        <f>VLOOKUP(H29,'Metales Pesados 2026'!H29:AJ503,29,FALSE)</f>
        <v>0</v>
      </c>
      <c r="L29" s="60">
        <f>VLOOKUP(H29,'Metales Pesados 2026'!H29:AW503,42,FALSE)</f>
        <v>0</v>
      </c>
      <c r="M29" s="36">
        <f>VLOOKUP(H29,'Metales Pesados 2026'!H29:BJ503,55,FALSE)</f>
        <v>0</v>
      </c>
      <c r="N29" s="36">
        <f>VLOOKUP(H29,'Metales Pesados 2026'!H29:BW503,68,FALSE)</f>
        <v>0</v>
      </c>
      <c r="O29" s="36">
        <f>VLOOKUP(H29,'Metales Pesados 2026'!H29:CJ503,81,FALSE)</f>
        <v>0</v>
      </c>
      <c r="P29" s="60">
        <f>VLOOKUP(H29,'Metales Pesados 2026'!H29:CW503,94,FALSE)</f>
        <v>0</v>
      </c>
    </row>
    <row r="30" spans="1:16" ht="13.05" customHeight="1" x14ac:dyDescent="0.2">
      <c r="A30" s="46" t="s">
        <v>6</v>
      </c>
      <c r="B30" s="46" t="s">
        <v>47</v>
      </c>
      <c r="C30" s="89">
        <v>400</v>
      </c>
      <c r="D30" s="46" t="s">
        <v>610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64">
        <f>VLOOKUP(H30,'Metales Pesados 2026'!H30:W504,16,FALSE)</f>
        <v>0</v>
      </c>
      <c r="K30" s="36">
        <f>VLOOKUP(H30,'Metales Pesados 2026'!H30:AJ504,29,FALSE)</f>
        <v>0</v>
      </c>
      <c r="L30" s="60">
        <f>VLOOKUP(H30,'Metales Pesados 2026'!H30:AW504,42,FALSE)</f>
        <v>0</v>
      </c>
      <c r="M30" s="36">
        <f>VLOOKUP(H30,'Metales Pesados 2026'!H30:BJ504,55,FALSE)</f>
        <v>0</v>
      </c>
      <c r="N30" s="36">
        <f>VLOOKUP(H30,'Metales Pesados 2026'!H30:BW504,68,FALSE)</f>
        <v>0</v>
      </c>
      <c r="O30" s="36">
        <f>VLOOKUP(H30,'Metales Pesados 2026'!H30:CJ504,81,FALSE)</f>
        <v>0</v>
      </c>
      <c r="P30" s="60">
        <f>VLOOKUP(H30,'Metales Pesados 2026'!H30:CW504,94,FALSE)</f>
        <v>0</v>
      </c>
    </row>
    <row r="31" spans="1:16" ht="13.05" customHeight="1" x14ac:dyDescent="0.2">
      <c r="A31" s="46" t="s">
        <v>6</v>
      </c>
      <c r="B31" s="46" t="s">
        <v>47</v>
      </c>
      <c r="C31" s="89">
        <v>400</v>
      </c>
      <c r="D31" s="46" t="s">
        <v>610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64">
        <f>VLOOKUP(H31,'Metales Pesados 2026'!H31:W505,16,FALSE)</f>
        <v>0</v>
      </c>
      <c r="K31" s="36">
        <f>VLOOKUP(H31,'Metales Pesados 2026'!H31:AJ505,29,FALSE)</f>
        <v>0</v>
      </c>
      <c r="L31" s="60">
        <f>VLOOKUP(H31,'Metales Pesados 2026'!H31:AW505,42,FALSE)</f>
        <v>0</v>
      </c>
      <c r="M31" s="36">
        <f>VLOOKUP(H31,'Metales Pesados 2026'!H31:BJ505,55,FALSE)</f>
        <v>0</v>
      </c>
      <c r="N31" s="36">
        <f>VLOOKUP(H31,'Metales Pesados 2026'!H31:BW505,68,FALSE)</f>
        <v>0</v>
      </c>
      <c r="O31" s="36">
        <f>VLOOKUP(H31,'Metales Pesados 2026'!H31:CJ505,81,FALSE)</f>
        <v>0</v>
      </c>
      <c r="P31" s="60">
        <f>VLOOKUP(H31,'Metales Pesados 2026'!H31:CW505,94,FALSE)</f>
        <v>0</v>
      </c>
    </row>
    <row r="32" spans="1:16" ht="13.05" customHeight="1" x14ac:dyDescent="0.2">
      <c r="A32" s="46" t="s">
        <v>6</v>
      </c>
      <c r="B32" s="46" t="s">
        <v>47</v>
      </c>
      <c r="C32" s="89">
        <v>400</v>
      </c>
      <c r="D32" s="46" t="s">
        <v>610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64">
        <f>VLOOKUP(H32,'Metales Pesados 2026'!H32:W506,16,FALSE)</f>
        <v>0</v>
      </c>
      <c r="K32" s="36">
        <f>VLOOKUP(H32,'Metales Pesados 2026'!H32:AJ506,29,FALSE)</f>
        <v>0</v>
      </c>
      <c r="L32" s="60">
        <f>VLOOKUP(H32,'Metales Pesados 2026'!H32:AW506,42,FALSE)</f>
        <v>0</v>
      </c>
      <c r="M32" s="36">
        <f>VLOOKUP(H32,'Metales Pesados 2026'!H32:BJ506,55,FALSE)</f>
        <v>0</v>
      </c>
      <c r="N32" s="36">
        <f>VLOOKUP(H32,'Metales Pesados 2026'!H32:BW506,68,FALSE)</f>
        <v>0</v>
      </c>
      <c r="O32" s="36">
        <f>VLOOKUP(H32,'Metales Pesados 2026'!H32:CJ506,81,FALSE)</f>
        <v>0</v>
      </c>
      <c r="P32" s="60">
        <f>VLOOKUP(H32,'Metales Pesados 2026'!H32:CW506,94,FALSE)</f>
        <v>0</v>
      </c>
    </row>
    <row r="33" spans="1:16" ht="13.05" customHeight="1" x14ac:dyDescent="0.2">
      <c r="A33" s="46" t="s">
        <v>6</v>
      </c>
      <c r="B33" s="46" t="s">
        <v>47</v>
      </c>
      <c r="C33" s="89">
        <v>400</v>
      </c>
      <c r="D33" s="46" t="s">
        <v>610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64">
        <f>VLOOKUP(H33,'Metales Pesados 2026'!H33:W507,16,FALSE)</f>
        <v>0</v>
      </c>
      <c r="K33" s="36">
        <f>VLOOKUP(H33,'Metales Pesados 2026'!H33:AJ507,29,FALSE)</f>
        <v>0</v>
      </c>
      <c r="L33" s="60">
        <f>VLOOKUP(H33,'Metales Pesados 2026'!H33:AW507,42,FALSE)</f>
        <v>0</v>
      </c>
      <c r="M33" s="36">
        <f>VLOOKUP(H33,'Metales Pesados 2026'!H33:BJ507,55,FALSE)</f>
        <v>0</v>
      </c>
      <c r="N33" s="36">
        <f>VLOOKUP(H33,'Metales Pesados 2026'!H33:BW507,68,FALSE)</f>
        <v>0</v>
      </c>
      <c r="O33" s="36">
        <f>VLOOKUP(H33,'Metales Pesados 2026'!H33:CJ507,81,FALSE)</f>
        <v>0</v>
      </c>
      <c r="P33" s="60">
        <f>VLOOKUP(H33,'Metales Pesados 2026'!H33:CW507,94,FALSE)</f>
        <v>0</v>
      </c>
    </row>
    <row r="34" spans="1:16" ht="13.05" customHeight="1" x14ac:dyDescent="0.2">
      <c r="A34" s="46" t="s">
        <v>6</v>
      </c>
      <c r="B34" s="46" t="s">
        <v>47</v>
      </c>
      <c r="C34" s="89">
        <v>400</v>
      </c>
      <c r="D34" s="46" t="s">
        <v>610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64">
        <f>VLOOKUP(H34,'Metales Pesados 2026'!H34:W508,16,FALSE)</f>
        <v>0</v>
      </c>
      <c r="K34" s="36">
        <f>VLOOKUP(H34,'Metales Pesados 2026'!H34:AJ508,29,FALSE)</f>
        <v>0</v>
      </c>
      <c r="L34" s="60">
        <f>VLOOKUP(H34,'Metales Pesados 2026'!H34:AW508,42,FALSE)</f>
        <v>0</v>
      </c>
      <c r="M34" s="36">
        <f>VLOOKUP(H34,'Metales Pesados 2026'!H34:BJ508,55,FALSE)</f>
        <v>0</v>
      </c>
      <c r="N34" s="36">
        <f>VLOOKUP(H34,'Metales Pesados 2026'!H34:BW508,68,FALSE)</f>
        <v>0</v>
      </c>
      <c r="O34" s="36">
        <f>VLOOKUP(H34,'Metales Pesados 2026'!H34:CJ508,81,FALSE)</f>
        <v>0</v>
      </c>
      <c r="P34" s="60">
        <f>VLOOKUP(H34,'Metales Pesados 2026'!H34:CW508,94,FALSE)</f>
        <v>0</v>
      </c>
    </row>
    <row r="35" spans="1:16" ht="13.05" customHeight="1" x14ac:dyDescent="0.2">
      <c r="A35" s="46" t="s">
        <v>6</v>
      </c>
      <c r="B35" s="46" t="s">
        <v>47</v>
      </c>
      <c r="C35" s="89">
        <v>400</v>
      </c>
      <c r="D35" s="46" t="s">
        <v>610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64">
        <f>VLOOKUP(H35,'Metales Pesados 2026'!H35:W509,16,FALSE)</f>
        <v>0</v>
      </c>
      <c r="K35" s="36">
        <f>VLOOKUP(H35,'Metales Pesados 2026'!H35:AJ509,29,FALSE)</f>
        <v>0</v>
      </c>
      <c r="L35" s="60">
        <f>VLOOKUP(H35,'Metales Pesados 2026'!H35:AW509,42,FALSE)</f>
        <v>0</v>
      </c>
      <c r="M35" s="36">
        <f>VLOOKUP(H35,'Metales Pesados 2026'!H35:BJ509,55,FALSE)</f>
        <v>0</v>
      </c>
      <c r="N35" s="36">
        <f>VLOOKUP(H35,'Metales Pesados 2026'!H35:BW509,68,FALSE)</f>
        <v>0</v>
      </c>
      <c r="O35" s="36">
        <f>VLOOKUP(H35,'Metales Pesados 2026'!H35:CJ509,81,FALSE)</f>
        <v>0</v>
      </c>
      <c r="P35" s="60">
        <f>VLOOKUP(H35,'Metales Pesados 2026'!H35:CW509,94,FALSE)</f>
        <v>0</v>
      </c>
    </row>
    <row r="36" spans="1:16" ht="13.05" customHeight="1" x14ac:dyDescent="0.2">
      <c r="A36" s="46" t="s">
        <v>6</v>
      </c>
      <c r="B36" s="46" t="s">
        <v>47</v>
      </c>
      <c r="C36" s="89">
        <v>400</v>
      </c>
      <c r="D36" s="46" t="s">
        <v>610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64">
        <f>VLOOKUP(H36,'Metales Pesados 2026'!H36:W510,16,FALSE)</f>
        <v>0</v>
      </c>
      <c r="K36" s="36">
        <f>VLOOKUP(H36,'Metales Pesados 2026'!H36:AJ510,29,FALSE)</f>
        <v>0</v>
      </c>
      <c r="L36" s="60">
        <f>VLOOKUP(H36,'Metales Pesados 2026'!H36:AW510,42,FALSE)</f>
        <v>0</v>
      </c>
      <c r="M36" s="36">
        <f>VLOOKUP(H36,'Metales Pesados 2026'!H36:BJ510,55,FALSE)</f>
        <v>0</v>
      </c>
      <c r="N36" s="36">
        <f>VLOOKUP(H36,'Metales Pesados 2026'!H36:BW510,68,FALSE)</f>
        <v>0</v>
      </c>
      <c r="O36" s="36">
        <f>VLOOKUP(H36,'Metales Pesados 2026'!H36:CJ510,81,FALSE)</f>
        <v>0</v>
      </c>
      <c r="P36" s="60">
        <f>VLOOKUP(H36,'Metales Pesados 2026'!H36:CW510,94,FALSE)</f>
        <v>0</v>
      </c>
    </row>
    <row r="37" spans="1:16" ht="13.05" customHeight="1" x14ac:dyDescent="0.2">
      <c r="A37" s="46" t="s">
        <v>6</v>
      </c>
      <c r="B37" s="46" t="s">
        <v>47</v>
      </c>
      <c r="C37" s="89">
        <v>400</v>
      </c>
      <c r="D37" s="46" t="s">
        <v>610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64">
        <f>VLOOKUP(H37,'Metales Pesados 2026'!H37:W511,16,FALSE)</f>
        <v>0</v>
      </c>
      <c r="K37" s="36">
        <f>VLOOKUP(H37,'Metales Pesados 2026'!H37:AJ511,29,FALSE)</f>
        <v>0</v>
      </c>
      <c r="L37" s="60">
        <f>VLOOKUP(H37,'Metales Pesados 2026'!H37:AW511,42,FALSE)</f>
        <v>0</v>
      </c>
      <c r="M37" s="36">
        <f>VLOOKUP(H37,'Metales Pesados 2026'!H37:BJ511,55,FALSE)</f>
        <v>0</v>
      </c>
      <c r="N37" s="36">
        <f>VLOOKUP(H37,'Metales Pesados 2026'!H37:BW511,68,FALSE)</f>
        <v>0</v>
      </c>
      <c r="O37" s="36">
        <f>VLOOKUP(H37,'Metales Pesados 2026'!H37:CJ511,81,FALSE)</f>
        <v>0</v>
      </c>
      <c r="P37" s="60">
        <f>VLOOKUP(H37,'Metales Pesados 2026'!H37:CW511,94,FALSE)</f>
        <v>0</v>
      </c>
    </row>
    <row r="38" spans="1:16" ht="13.05" customHeight="1" x14ac:dyDescent="0.2">
      <c r="A38" s="46" t="s">
        <v>6</v>
      </c>
      <c r="B38" s="46" t="s">
        <v>47</v>
      </c>
      <c r="C38" s="89">
        <v>400</v>
      </c>
      <c r="D38" s="46" t="s">
        <v>610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64">
        <f>VLOOKUP(H38,'Metales Pesados 2026'!H38:W512,16,FALSE)</f>
        <v>0</v>
      </c>
      <c r="K38" s="36">
        <f>VLOOKUP(H38,'Metales Pesados 2026'!H38:AJ512,29,FALSE)</f>
        <v>0</v>
      </c>
      <c r="L38" s="60">
        <f>VLOOKUP(H38,'Metales Pesados 2026'!H38:AW512,42,FALSE)</f>
        <v>0</v>
      </c>
      <c r="M38" s="36">
        <f>VLOOKUP(H38,'Metales Pesados 2026'!H38:BJ512,55,FALSE)</f>
        <v>0</v>
      </c>
      <c r="N38" s="36">
        <f>VLOOKUP(H38,'Metales Pesados 2026'!H38:BW512,68,FALSE)</f>
        <v>0</v>
      </c>
      <c r="O38" s="36">
        <f>VLOOKUP(H38,'Metales Pesados 2026'!H38:CJ512,81,FALSE)</f>
        <v>0</v>
      </c>
      <c r="P38" s="60">
        <f>VLOOKUP(H38,'Metales Pesados 2026'!H38:CW512,94,FALSE)</f>
        <v>0</v>
      </c>
    </row>
    <row r="39" spans="1:16" ht="13.05" customHeight="1" x14ac:dyDescent="0.2">
      <c r="A39" s="46" t="s">
        <v>6</v>
      </c>
      <c r="B39" s="46" t="s">
        <v>47</v>
      </c>
      <c r="C39" s="89">
        <v>400</v>
      </c>
      <c r="D39" s="46" t="s">
        <v>610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64">
        <f>VLOOKUP(H39,'Metales Pesados 2026'!H39:W513,16,FALSE)</f>
        <v>0</v>
      </c>
      <c r="K39" s="36">
        <f>VLOOKUP(H39,'Metales Pesados 2026'!H39:AJ513,29,FALSE)</f>
        <v>0</v>
      </c>
      <c r="L39" s="60">
        <f>VLOOKUP(H39,'Metales Pesados 2026'!H39:AW513,42,FALSE)</f>
        <v>0</v>
      </c>
      <c r="M39" s="36">
        <f>VLOOKUP(H39,'Metales Pesados 2026'!H39:BJ513,55,FALSE)</f>
        <v>0</v>
      </c>
      <c r="N39" s="36">
        <f>VLOOKUP(H39,'Metales Pesados 2026'!H39:BW513,68,FALSE)</f>
        <v>0</v>
      </c>
      <c r="O39" s="36">
        <f>VLOOKUP(H39,'Metales Pesados 2026'!H39:CJ513,81,FALSE)</f>
        <v>0</v>
      </c>
      <c r="P39" s="60">
        <f>VLOOKUP(H39,'Metales Pesados 2026'!H39:CW513,94,FALSE)</f>
        <v>0</v>
      </c>
    </row>
    <row r="40" spans="1:16" ht="13.05" customHeight="1" x14ac:dyDescent="0.2">
      <c r="A40" s="46" t="s">
        <v>6</v>
      </c>
      <c r="B40" s="46" t="s">
        <v>47</v>
      </c>
      <c r="C40" s="89">
        <v>400</v>
      </c>
      <c r="D40" s="46" t="s">
        <v>610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64">
        <f>VLOOKUP(H40,'Metales Pesados 2026'!H40:W514,16,FALSE)</f>
        <v>0</v>
      </c>
      <c r="K40" s="36">
        <f>VLOOKUP(H40,'Metales Pesados 2026'!H40:AJ514,29,FALSE)</f>
        <v>0</v>
      </c>
      <c r="L40" s="60">
        <f>VLOOKUP(H40,'Metales Pesados 2026'!H40:AW514,42,FALSE)</f>
        <v>0</v>
      </c>
      <c r="M40" s="36">
        <f>VLOOKUP(H40,'Metales Pesados 2026'!H40:BJ514,55,FALSE)</f>
        <v>0</v>
      </c>
      <c r="N40" s="36">
        <f>VLOOKUP(H40,'Metales Pesados 2026'!H40:BW514,68,FALSE)</f>
        <v>0</v>
      </c>
      <c r="O40" s="36">
        <f>VLOOKUP(H40,'Metales Pesados 2026'!H40:CJ514,81,FALSE)</f>
        <v>0</v>
      </c>
      <c r="P40" s="60">
        <f>VLOOKUP(H40,'Metales Pesados 2026'!H40:CW514,94,FALSE)</f>
        <v>0</v>
      </c>
    </row>
    <row r="41" spans="1:16" ht="13.05" customHeight="1" x14ac:dyDescent="0.2">
      <c r="A41" s="46" t="s">
        <v>6</v>
      </c>
      <c r="B41" s="46" t="s">
        <v>47</v>
      </c>
      <c r="C41" s="89">
        <v>400</v>
      </c>
      <c r="D41" s="46" t="s">
        <v>610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64">
        <f>VLOOKUP(H41,'Metales Pesados 2026'!H41:W515,16,FALSE)</f>
        <v>0</v>
      </c>
      <c r="K41" s="36">
        <f>VLOOKUP(H41,'Metales Pesados 2026'!H41:AJ515,29,FALSE)</f>
        <v>0</v>
      </c>
      <c r="L41" s="60">
        <f>VLOOKUP(H41,'Metales Pesados 2026'!H41:AW515,42,FALSE)</f>
        <v>0</v>
      </c>
      <c r="M41" s="36">
        <f>VLOOKUP(H41,'Metales Pesados 2026'!H41:BJ515,55,FALSE)</f>
        <v>0</v>
      </c>
      <c r="N41" s="36">
        <f>VLOOKUP(H41,'Metales Pesados 2026'!H41:BW515,68,FALSE)</f>
        <v>0</v>
      </c>
      <c r="O41" s="36">
        <f>VLOOKUP(H41,'Metales Pesados 2026'!H41:CJ515,81,FALSE)</f>
        <v>0</v>
      </c>
      <c r="P41" s="60">
        <f>VLOOKUP(H41,'Metales Pesados 2026'!H41:CW515,94,FALSE)</f>
        <v>0</v>
      </c>
    </row>
    <row r="42" spans="1:16" ht="13.05" customHeight="1" x14ac:dyDescent="0.2">
      <c r="A42" s="46" t="s">
        <v>6</v>
      </c>
      <c r="B42" s="46" t="s">
        <v>47</v>
      </c>
      <c r="C42" s="89">
        <v>400</v>
      </c>
      <c r="D42" s="46" t="s">
        <v>610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64">
        <f>VLOOKUP(H42,'Metales Pesados 2026'!H42:W516,16,FALSE)</f>
        <v>0</v>
      </c>
      <c r="K42" s="36">
        <f>VLOOKUP(H42,'Metales Pesados 2026'!H42:AJ516,29,FALSE)</f>
        <v>0</v>
      </c>
      <c r="L42" s="60">
        <f>VLOOKUP(H42,'Metales Pesados 2026'!H42:AW516,42,FALSE)</f>
        <v>0</v>
      </c>
      <c r="M42" s="36">
        <f>VLOOKUP(H42,'Metales Pesados 2026'!H42:BJ516,55,FALSE)</f>
        <v>0</v>
      </c>
      <c r="N42" s="36">
        <f>VLOOKUP(H42,'Metales Pesados 2026'!H42:BW516,68,FALSE)</f>
        <v>0</v>
      </c>
      <c r="O42" s="36">
        <f>VLOOKUP(H42,'Metales Pesados 2026'!H42:CJ516,81,FALSE)</f>
        <v>0</v>
      </c>
      <c r="P42" s="60">
        <f>VLOOKUP(H42,'Metales Pesados 2026'!H42:CW516,94,FALSE)</f>
        <v>0</v>
      </c>
    </row>
    <row r="43" spans="1:16" ht="13.05" customHeight="1" x14ac:dyDescent="0.2">
      <c r="A43" s="46" t="s">
        <v>6</v>
      </c>
      <c r="B43" s="46" t="s">
        <v>47</v>
      </c>
      <c r="C43" s="89">
        <v>400</v>
      </c>
      <c r="D43" s="46" t="s">
        <v>610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64">
        <f>VLOOKUP(H43,'Metales Pesados 2026'!H43:W517,16,FALSE)</f>
        <v>0</v>
      </c>
      <c r="K43" s="36">
        <f>VLOOKUP(H43,'Metales Pesados 2026'!H43:AJ517,29,FALSE)</f>
        <v>0</v>
      </c>
      <c r="L43" s="60">
        <f>VLOOKUP(H43,'Metales Pesados 2026'!H43:AW517,42,FALSE)</f>
        <v>0</v>
      </c>
      <c r="M43" s="36">
        <f>VLOOKUP(H43,'Metales Pesados 2026'!H43:BJ517,55,FALSE)</f>
        <v>0</v>
      </c>
      <c r="N43" s="36">
        <f>VLOOKUP(H43,'Metales Pesados 2026'!H43:BW517,68,FALSE)</f>
        <v>0</v>
      </c>
      <c r="O43" s="36">
        <f>VLOOKUP(H43,'Metales Pesados 2026'!H43:CJ517,81,FALSE)</f>
        <v>0</v>
      </c>
      <c r="P43" s="60">
        <f>VLOOKUP(H43,'Metales Pesados 2026'!H43:CW517,94,FALSE)</f>
        <v>0</v>
      </c>
    </row>
    <row r="44" spans="1:16" ht="13.05" customHeight="1" x14ac:dyDescent="0.2">
      <c r="A44" s="46" t="s">
        <v>6</v>
      </c>
      <c r="B44" s="46" t="s">
        <v>47</v>
      </c>
      <c r="C44" s="89">
        <v>400</v>
      </c>
      <c r="D44" s="46" t="s">
        <v>610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64">
        <f>VLOOKUP(H44,'Metales Pesados 2026'!H44:W518,16,FALSE)</f>
        <v>1</v>
      </c>
      <c r="K44" s="36">
        <f>VLOOKUP(H44,'Metales Pesados 2026'!H44:AJ518,29,FALSE)</f>
        <v>0</v>
      </c>
      <c r="L44" s="60">
        <f>VLOOKUP(H44,'Metales Pesados 2026'!H44:AW518,42,FALSE)</f>
        <v>0</v>
      </c>
      <c r="M44" s="36">
        <f>VLOOKUP(H44,'Metales Pesados 2026'!H44:BJ518,55,FALSE)</f>
        <v>0</v>
      </c>
      <c r="N44" s="36">
        <f>VLOOKUP(H44,'Metales Pesados 2026'!H44:BW518,68,FALSE)</f>
        <v>0</v>
      </c>
      <c r="O44" s="36">
        <f>VLOOKUP(H44,'Metales Pesados 2026'!H44:CJ518,81,FALSE)</f>
        <v>0</v>
      </c>
      <c r="P44" s="60">
        <f>VLOOKUP(H44,'Metales Pesados 2026'!H44:CW518,94,FALSE)</f>
        <v>0</v>
      </c>
    </row>
    <row r="45" spans="1:16" ht="13.05" customHeight="1" x14ac:dyDescent="0.2">
      <c r="A45" s="46" t="s">
        <v>6</v>
      </c>
      <c r="B45" s="46" t="s">
        <v>47</v>
      </c>
      <c r="C45" s="89">
        <v>400</v>
      </c>
      <c r="D45" s="46" t="s">
        <v>610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64">
        <f>VLOOKUP(H45,'Metales Pesados 2026'!H45:W519,16,FALSE)</f>
        <v>0</v>
      </c>
      <c r="K45" s="36">
        <f>VLOOKUP(H45,'Metales Pesados 2026'!H45:AJ519,29,FALSE)</f>
        <v>0</v>
      </c>
      <c r="L45" s="60">
        <f>VLOOKUP(H45,'Metales Pesados 2026'!H45:AW519,42,FALSE)</f>
        <v>0</v>
      </c>
      <c r="M45" s="36">
        <f>VLOOKUP(H45,'Metales Pesados 2026'!H45:BJ519,55,FALSE)</f>
        <v>0</v>
      </c>
      <c r="N45" s="36">
        <f>VLOOKUP(H45,'Metales Pesados 2026'!H45:BW519,68,FALSE)</f>
        <v>0</v>
      </c>
      <c r="O45" s="36">
        <f>VLOOKUP(H45,'Metales Pesados 2026'!H45:CJ519,81,FALSE)</f>
        <v>0</v>
      </c>
      <c r="P45" s="60">
        <f>VLOOKUP(H45,'Metales Pesados 2026'!H45:CW519,94,FALSE)</f>
        <v>0</v>
      </c>
    </row>
    <row r="46" spans="1:16" ht="13.05" customHeight="1" x14ac:dyDescent="0.2">
      <c r="A46" s="46" t="s">
        <v>6</v>
      </c>
      <c r="B46" s="46" t="s">
        <v>71</v>
      </c>
      <c r="C46" s="89">
        <v>400</v>
      </c>
      <c r="D46" s="46" t="s">
        <v>610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64">
        <f>VLOOKUP(H46,'Metales Pesados 2026'!H46:W520,16,FALSE)</f>
        <v>0</v>
      </c>
      <c r="K46" s="36">
        <f>VLOOKUP(H46,'Metales Pesados 2026'!H46:AJ520,29,FALSE)</f>
        <v>0</v>
      </c>
      <c r="L46" s="60">
        <f>VLOOKUP(H46,'Metales Pesados 2026'!H46:AW520,42,FALSE)</f>
        <v>0</v>
      </c>
      <c r="M46" s="36">
        <f>VLOOKUP(H46,'Metales Pesados 2026'!H46:BJ520,55,FALSE)</f>
        <v>0</v>
      </c>
      <c r="N46" s="36">
        <f>VLOOKUP(H46,'Metales Pesados 2026'!H46:BW520,68,FALSE)</f>
        <v>0</v>
      </c>
      <c r="O46" s="36">
        <f>VLOOKUP(H46,'Metales Pesados 2026'!H46:CJ520,81,FALSE)</f>
        <v>0</v>
      </c>
      <c r="P46" s="60">
        <f>VLOOKUP(H46,'Metales Pesados 2026'!H46:CW520,94,FALSE)</f>
        <v>0</v>
      </c>
    </row>
    <row r="47" spans="1:16" ht="13.05" customHeight="1" x14ac:dyDescent="0.2">
      <c r="A47" s="46" t="s">
        <v>6</v>
      </c>
      <c r="B47" s="46" t="s">
        <v>71</v>
      </c>
      <c r="C47" s="89">
        <v>400</v>
      </c>
      <c r="D47" s="46" t="s">
        <v>610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64">
        <f>VLOOKUP(H47,'Metales Pesados 2026'!H47:W521,16,FALSE)</f>
        <v>1</v>
      </c>
      <c r="K47" s="36">
        <f>VLOOKUP(H47,'Metales Pesados 2026'!H47:AJ521,29,FALSE)</f>
        <v>0</v>
      </c>
      <c r="L47" s="60">
        <f>VLOOKUP(H47,'Metales Pesados 2026'!H47:AW521,42,FALSE)</f>
        <v>1</v>
      </c>
      <c r="M47" s="36">
        <f>VLOOKUP(H47,'Metales Pesados 2026'!H47:BJ521,55,FALSE)</f>
        <v>0</v>
      </c>
      <c r="N47" s="36">
        <f>VLOOKUP(H47,'Metales Pesados 2026'!H47:BW521,68,FALSE)</f>
        <v>0</v>
      </c>
      <c r="O47" s="36">
        <f>VLOOKUP(H47,'Metales Pesados 2026'!H47:CJ521,81,FALSE)</f>
        <v>0</v>
      </c>
      <c r="P47" s="60">
        <f>VLOOKUP(H47,'Metales Pesados 2026'!H47:CW521,94,FALSE)</f>
        <v>0</v>
      </c>
    </row>
    <row r="48" spans="1:16" ht="13.05" customHeight="1" x14ac:dyDescent="0.2">
      <c r="A48" s="46" t="s">
        <v>6</v>
      </c>
      <c r="B48" s="46" t="s">
        <v>71</v>
      </c>
      <c r="C48" s="89">
        <v>400</v>
      </c>
      <c r="D48" s="46" t="s">
        <v>610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64">
        <f>VLOOKUP(H48,'Metales Pesados 2026'!H48:W522,16,FALSE)</f>
        <v>0</v>
      </c>
      <c r="K48" s="36">
        <f>VLOOKUP(H48,'Metales Pesados 2026'!H48:AJ522,29,FALSE)</f>
        <v>0</v>
      </c>
      <c r="L48" s="60">
        <f>VLOOKUP(H48,'Metales Pesados 2026'!H48:AW522,42,FALSE)</f>
        <v>0</v>
      </c>
      <c r="M48" s="36">
        <f>VLOOKUP(H48,'Metales Pesados 2026'!H48:BJ522,55,FALSE)</f>
        <v>0</v>
      </c>
      <c r="N48" s="36">
        <f>VLOOKUP(H48,'Metales Pesados 2026'!H48:BW522,68,FALSE)</f>
        <v>0</v>
      </c>
      <c r="O48" s="36">
        <f>VLOOKUP(H48,'Metales Pesados 2026'!H48:CJ522,81,FALSE)</f>
        <v>0</v>
      </c>
      <c r="P48" s="60">
        <f>VLOOKUP(H48,'Metales Pesados 2026'!H48:CW522,94,FALSE)</f>
        <v>0</v>
      </c>
    </row>
    <row r="49" spans="1:16" ht="13.05" customHeight="1" x14ac:dyDescent="0.2">
      <c r="A49" s="46" t="s">
        <v>6</v>
      </c>
      <c r="B49" s="46" t="s">
        <v>71</v>
      </c>
      <c r="C49" s="89">
        <v>400</v>
      </c>
      <c r="D49" s="46" t="s">
        <v>610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64">
        <f>VLOOKUP(H49,'Metales Pesados 2026'!H49:W523,16,FALSE)</f>
        <v>0</v>
      </c>
      <c r="K49" s="36">
        <f>VLOOKUP(H49,'Metales Pesados 2026'!H49:AJ523,29,FALSE)</f>
        <v>0</v>
      </c>
      <c r="L49" s="60">
        <f>VLOOKUP(H49,'Metales Pesados 2026'!H49:AW523,42,FALSE)</f>
        <v>0</v>
      </c>
      <c r="M49" s="36">
        <f>VLOOKUP(H49,'Metales Pesados 2026'!H49:BJ523,55,FALSE)</f>
        <v>0</v>
      </c>
      <c r="N49" s="36">
        <f>VLOOKUP(H49,'Metales Pesados 2026'!H49:BW523,68,FALSE)</f>
        <v>0</v>
      </c>
      <c r="O49" s="36">
        <f>VLOOKUP(H49,'Metales Pesados 2026'!H49:CJ523,81,FALSE)</f>
        <v>0</v>
      </c>
      <c r="P49" s="60">
        <f>VLOOKUP(H49,'Metales Pesados 2026'!H49:CW523,94,FALSE)</f>
        <v>0</v>
      </c>
    </row>
    <row r="50" spans="1:16" ht="13.05" customHeight="1" x14ac:dyDescent="0.2">
      <c r="A50" s="46" t="s">
        <v>6</v>
      </c>
      <c r="B50" s="46" t="s">
        <v>71</v>
      </c>
      <c r="C50" s="89">
        <v>400</v>
      </c>
      <c r="D50" s="46" t="s">
        <v>610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64">
        <f>VLOOKUP(H50,'Metales Pesados 2026'!H50:W524,16,FALSE)</f>
        <v>0</v>
      </c>
      <c r="K50" s="36">
        <f>VLOOKUP(H50,'Metales Pesados 2026'!H50:AJ524,29,FALSE)</f>
        <v>0</v>
      </c>
      <c r="L50" s="60">
        <f>VLOOKUP(H50,'Metales Pesados 2026'!H50:AW524,42,FALSE)</f>
        <v>0</v>
      </c>
      <c r="M50" s="36">
        <f>VLOOKUP(H50,'Metales Pesados 2026'!H50:BJ524,55,FALSE)</f>
        <v>0</v>
      </c>
      <c r="N50" s="36">
        <f>VLOOKUP(H50,'Metales Pesados 2026'!H50:BW524,68,FALSE)</f>
        <v>0</v>
      </c>
      <c r="O50" s="36">
        <f>VLOOKUP(H50,'Metales Pesados 2026'!H50:CJ524,81,FALSE)</f>
        <v>0</v>
      </c>
      <c r="P50" s="60">
        <f>VLOOKUP(H50,'Metales Pesados 2026'!H50:CW524,94,FALSE)</f>
        <v>0</v>
      </c>
    </row>
    <row r="51" spans="1:16" ht="13.05" customHeight="1" x14ac:dyDescent="0.2">
      <c r="A51" s="46" t="s">
        <v>6</v>
      </c>
      <c r="B51" s="46" t="s">
        <v>71</v>
      </c>
      <c r="C51" s="89">
        <v>400</v>
      </c>
      <c r="D51" s="46" t="s">
        <v>610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64">
        <f>VLOOKUP(H51,'Metales Pesados 2026'!H51:W525,16,FALSE)</f>
        <v>0</v>
      </c>
      <c r="K51" s="36">
        <f>VLOOKUP(H51,'Metales Pesados 2026'!H51:AJ525,29,FALSE)</f>
        <v>0</v>
      </c>
      <c r="L51" s="60">
        <f>VLOOKUP(H51,'Metales Pesados 2026'!H51:AW525,42,FALSE)</f>
        <v>0</v>
      </c>
      <c r="M51" s="36">
        <f>VLOOKUP(H51,'Metales Pesados 2026'!H51:BJ525,55,FALSE)</f>
        <v>0</v>
      </c>
      <c r="N51" s="36">
        <f>VLOOKUP(H51,'Metales Pesados 2026'!H51:BW525,68,FALSE)</f>
        <v>0</v>
      </c>
      <c r="O51" s="36">
        <f>VLOOKUP(H51,'Metales Pesados 2026'!H51:CJ525,81,FALSE)</f>
        <v>0</v>
      </c>
      <c r="P51" s="60">
        <f>VLOOKUP(H51,'Metales Pesados 2026'!H51:CW525,94,FALSE)</f>
        <v>0</v>
      </c>
    </row>
    <row r="52" spans="1:16" ht="13.05" customHeight="1" x14ac:dyDescent="0.2">
      <c r="A52" s="46" t="s">
        <v>6</v>
      </c>
      <c r="B52" s="46" t="s">
        <v>12</v>
      </c>
      <c r="C52" s="89">
        <v>400</v>
      </c>
      <c r="D52" s="46" t="s">
        <v>610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64">
        <f>VLOOKUP(H52,'Metales Pesados 2026'!H52:W526,16,FALSE)</f>
        <v>0</v>
      </c>
      <c r="K52" s="36">
        <f>VLOOKUP(H52,'Metales Pesados 2026'!H52:AJ526,29,FALSE)</f>
        <v>0</v>
      </c>
      <c r="L52" s="60">
        <f>VLOOKUP(H52,'Metales Pesados 2026'!H52:AW526,42,FALSE)</f>
        <v>0</v>
      </c>
      <c r="M52" s="36">
        <f>VLOOKUP(H52,'Metales Pesados 2026'!H52:BJ526,55,FALSE)</f>
        <v>0</v>
      </c>
      <c r="N52" s="36">
        <f>VLOOKUP(H52,'Metales Pesados 2026'!H52:BW526,68,FALSE)</f>
        <v>0</v>
      </c>
      <c r="O52" s="36">
        <f>VLOOKUP(H52,'Metales Pesados 2026'!H52:CJ526,81,FALSE)</f>
        <v>0</v>
      </c>
      <c r="P52" s="60">
        <f>VLOOKUP(H52,'Metales Pesados 2026'!H52:CW526,94,FALSE)</f>
        <v>0</v>
      </c>
    </row>
    <row r="53" spans="1:16" ht="13.05" customHeight="1" x14ac:dyDescent="0.2">
      <c r="A53" s="46" t="s">
        <v>6</v>
      </c>
      <c r="B53" s="46" t="s">
        <v>71</v>
      </c>
      <c r="C53" s="89">
        <v>400</v>
      </c>
      <c r="D53" s="46" t="s">
        <v>610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64">
        <f>VLOOKUP(H53,'Metales Pesados 2026'!H53:W527,16,FALSE)</f>
        <v>0</v>
      </c>
      <c r="K53" s="36">
        <f>VLOOKUP(H53,'Metales Pesados 2026'!H53:AJ527,29,FALSE)</f>
        <v>0</v>
      </c>
      <c r="L53" s="60">
        <f>VLOOKUP(H53,'Metales Pesados 2026'!H53:AW527,42,FALSE)</f>
        <v>0</v>
      </c>
      <c r="M53" s="36">
        <f>VLOOKUP(H53,'Metales Pesados 2026'!H53:BJ527,55,FALSE)</f>
        <v>0</v>
      </c>
      <c r="N53" s="36">
        <f>VLOOKUP(H53,'Metales Pesados 2026'!H53:BW527,68,FALSE)</f>
        <v>0</v>
      </c>
      <c r="O53" s="36">
        <f>VLOOKUP(H53,'Metales Pesados 2026'!H53:CJ527,81,FALSE)</f>
        <v>0</v>
      </c>
      <c r="P53" s="60">
        <f>VLOOKUP(H53,'Metales Pesados 2026'!H53:CW527,94,FALSE)</f>
        <v>0</v>
      </c>
    </row>
    <row r="54" spans="1:16" ht="13.05" customHeight="1" x14ac:dyDescent="0.2">
      <c r="A54" s="46" t="s">
        <v>6</v>
      </c>
      <c r="B54" s="46" t="s">
        <v>12</v>
      </c>
      <c r="C54" s="89">
        <v>400</v>
      </c>
      <c r="D54" s="46" t="s">
        <v>610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64">
        <f>VLOOKUP(H54,'Metales Pesados 2026'!H54:W528,16,FALSE)</f>
        <v>0</v>
      </c>
      <c r="K54" s="36">
        <f>VLOOKUP(H54,'Metales Pesados 2026'!H54:AJ528,29,FALSE)</f>
        <v>0</v>
      </c>
      <c r="L54" s="60">
        <f>VLOOKUP(H54,'Metales Pesados 2026'!H54:AW528,42,FALSE)</f>
        <v>0</v>
      </c>
      <c r="M54" s="36">
        <f>VLOOKUP(H54,'Metales Pesados 2026'!H54:BJ528,55,FALSE)</f>
        <v>0</v>
      </c>
      <c r="N54" s="36">
        <f>VLOOKUP(H54,'Metales Pesados 2026'!H54:BW528,68,FALSE)</f>
        <v>0</v>
      </c>
      <c r="O54" s="36">
        <f>VLOOKUP(H54,'Metales Pesados 2026'!H54:CJ528,81,FALSE)</f>
        <v>0</v>
      </c>
      <c r="P54" s="60">
        <f>VLOOKUP(H54,'Metales Pesados 2026'!H54:CW528,94,FALSE)</f>
        <v>0</v>
      </c>
    </row>
    <row r="55" spans="1:16" ht="13.05" customHeight="1" x14ac:dyDescent="0.2">
      <c r="A55" s="46" t="s">
        <v>6</v>
      </c>
      <c r="B55" s="46" t="s">
        <v>71</v>
      </c>
      <c r="C55" s="89">
        <v>400</v>
      </c>
      <c r="D55" s="46" t="s">
        <v>610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64">
        <f>VLOOKUP(H55,'Metales Pesados 2026'!H55:W529,16,FALSE)</f>
        <v>0</v>
      </c>
      <c r="K55" s="36">
        <f>VLOOKUP(H55,'Metales Pesados 2026'!H55:AJ529,29,FALSE)</f>
        <v>0</v>
      </c>
      <c r="L55" s="60">
        <f>VLOOKUP(H55,'Metales Pesados 2026'!H55:AW529,42,FALSE)</f>
        <v>0</v>
      </c>
      <c r="M55" s="36">
        <f>VLOOKUP(H55,'Metales Pesados 2026'!H55:BJ529,55,FALSE)</f>
        <v>0</v>
      </c>
      <c r="N55" s="36">
        <f>VLOOKUP(H55,'Metales Pesados 2026'!H55:BW529,68,FALSE)</f>
        <v>0</v>
      </c>
      <c r="O55" s="36">
        <f>VLOOKUP(H55,'Metales Pesados 2026'!H55:CJ529,81,FALSE)</f>
        <v>0</v>
      </c>
      <c r="P55" s="60">
        <f>VLOOKUP(H55,'Metales Pesados 2026'!H55:CW529,94,FALSE)</f>
        <v>0</v>
      </c>
    </row>
    <row r="56" spans="1:16" ht="13.05" customHeight="1" x14ac:dyDescent="0.2">
      <c r="A56" s="46" t="s">
        <v>6</v>
      </c>
      <c r="B56" s="46" t="s">
        <v>71</v>
      </c>
      <c r="C56" s="89">
        <v>400</v>
      </c>
      <c r="D56" s="46" t="s">
        <v>610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64">
        <f>VLOOKUP(H56,'Metales Pesados 2026'!H56:W530,16,FALSE)</f>
        <v>0</v>
      </c>
      <c r="K56" s="36">
        <f>VLOOKUP(H56,'Metales Pesados 2026'!H56:AJ530,29,FALSE)</f>
        <v>0</v>
      </c>
      <c r="L56" s="60">
        <f>VLOOKUP(H56,'Metales Pesados 2026'!H56:AW530,42,FALSE)</f>
        <v>0</v>
      </c>
      <c r="M56" s="36">
        <f>VLOOKUP(H56,'Metales Pesados 2026'!H56:BJ530,55,FALSE)</f>
        <v>0</v>
      </c>
      <c r="N56" s="36">
        <f>VLOOKUP(H56,'Metales Pesados 2026'!H56:BW530,68,FALSE)</f>
        <v>0</v>
      </c>
      <c r="O56" s="36">
        <f>VLOOKUP(H56,'Metales Pesados 2026'!H56:CJ530,81,FALSE)</f>
        <v>0</v>
      </c>
      <c r="P56" s="60">
        <f>VLOOKUP(H56,'Metales Pesados 2026'!H56:CW530,94,FALSE)</f>
        <v>0</v>
      </c>
    </row>
    <row r="57" spans="1:16" ht="13.05" customHeight="1" x14ac:dyDescent="0.2">
      <c r="A57" s="46" t="s">
        <v>6</v>
      </c>
      <c r="B57" s="46" t="s">
        <v>71</v>
      </c>
      <c r="C57" s="89">
        <v>400</v>
      </c>
      <c r="D57" s="46" t="s">
        <v>610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64">
        <f>VLOOKUP(H57,'Metales Pesados 2026'!H57:W531,16,FALSE)</f>
        <v>11</v>
      </c>
      <c r="K57" s="36">
        <f>VLOOKUP(H57,'Metales Pesados 2026'!H57:AJ531,29,FALSE)</f>
        <v>0</v>
      </c>
      <c r="L57" s="60">
        <f>VLOOKUP(H57,'Metales Pesados 2026'!H57:AW531,42,FALSE)</f>
        <v>11</v>
      </c>
      <c r="M57" s="36">
        <f>VLOOKUP(H57,'Metales Pesados 2026'!H57:BJ531,55,FALSE)</f>
        <v>0</v>
      </c>
      <c r="N57" s="36">
        <f>VLOOKUP(H57,'Metales Pesados 2026'!H57:BW531,68,FALSE)</f>
        <v>0</v>
      </c>
      <c r="O57" s="36">
        <f>VLOOKUP(H57,'Metales Pesados 2026'!H57:CJ531,81,FALSE)</f>
        <v>0</v>
      </c>
      <c r="P57" s="60">
        <f>VLOOKUP(H57,'Metales Pesados 2026'!H57:CW531,94,FALSE)</f>
        <v>0</v>
      </c>
    </row>
    <row r="58" spans="1:16" ht="13.05" customHeight="1" x14ac:dyDescent="0.2">
      <c r="A58" s="46" t="s">
        <v>6</v>
      </c>
      <c r="B58" s="46" t="s">
        <v>71</v>
      </c>
      <c r="C58" s="89">
        <v>400</v>
      </c>
      <c r="D58" s="46" t="s">
        <v>610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64">
        <f>VLOOKUP(H58,'Metales Pesados 2026'!H58:W532,16,FALSE)</f>
        <v>0</v>
      </c>
      <c r="K58" s="36">
        <f>VLOOKUP(H58,'Metales Pesados 2026'!H58:AJ532,29,FALSE)</f>
        <v>0</v>
      </c>
      <c r="L58" s="60">
        <f>VLOOKUP(H58,'Metales Pesados 2026'!H58:AW532,42,FALSE)</f>
        <v>0</v>
      </c>
      <c r="M58" s="36">
        <f>VLOOKUP(H58,'Metales Pesados 2026'!H58:BJ532,55,FALSE)</f>
        <v>0</v>
      </c>
      <c r="N58" s="36">
        <f>VLOOKUP(H58,'Metales Pesados 2026'!H58:BW532,68,FALSE)</f>
        <v>0</v>
      </c>
      <c r="O58" s="36">
        <f>VLOOKUP(H58,'Metales Pesados 2026'!H58:CJ532,81,FALSE)</f>
        <v>0</v>
      </c>
      <c r="P58" s="60">
        <f>VLOOKUP(H58,'Metales Pesados 2026'!H58:CW532,94,FALSE)</f>
        <v>0</v>
      </c>
    </row>
    <row r="59" spans="1:16" ht="13.05" customHeight="1" x14ac:dyDescent="0.2">
      <c r="A59" s="46" t="s">
        <v>6</v>
      </c>
      <c r="B59" s="46" t="s">
        <v>7</v>
      </c>
      <c r="C59" s="89">
        <v>400</v>
      </c>
      <c r="D59" s="46" t="s">
        <v>610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64">
        <f>VLOOKUP(H59,'Metales Pesados 2026'!H59:W533,16,FALSE)</f>
        <v>2</v>
      </c>
      <c r="K59" s="36">
        <f>VLOOKUP(H59,'Metales Pesados 2026'!H59:AJ533,29,FALSE)</f>
        <v>0</v>
      </c>
      <c r="L59" s="60">
        <f>VLOOKUP(H59,'Metales Pesados 2026'!H59:AW533,42,FALSE)</f>
        <v>2</v>
      </c>
      <c r="M59" s="36">
        <f>VLOOKUP(H59,'Metales Pesados 2026'!H59:BJ533,55,FALSE)</f>
        <v>0</v>
      </c>
      <c r="N59" s="36">
        <f>VLOOKUP(H59,'Metales Pesados 2026'!H59:BW533,68,FALSE)</f>
        <v>0</v>
      </c>
      <c r="O59" s="36">
        <f>VLOOKUP(H59,'Metales Pesados 2026'!H59:CJ533,81,FALSE)</f>
        <v>0</v>
      </c>
      <c r="P59" s="60">
        <f>VLOOKUP(H59,'Metales Pesados 2026'!H59:CW533,94,FALSE)</f>
        <v>0</v>
      </c>
    </row>
    <row r="60" spans="1:16" ht="13.05" customHeight="1" x14ac:dyDescent="0.2">
      <c r="A60" s="46" t="s">
        <v>6</v>
      </c>
      <c r="B60" s="46" t="s">
        <v>7</v>
      </c>
      <c r="C60" s="89">
        <v>400</v>
      </c>
      <c r="D60" s="46" t="s">
        <v>610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64">
        <f>VLOOKUP(H60,'Metales Pesados 2026'!H60:W534,16,FALSE)</f>
        <v>0</v>
      </c>
      <c r="K60" s="36">
        <f>VLOOKUP(H60,'Metales Pesados 2026'!H60:AJ534,29,FALSE)</f>
        <v>0</v>
      </c>
      <c r="L60" s="60">
        <f>VLOOKUP(H60,'Metales Pesados 2026'!H60:AW534,42,FALSE)</f>
        <v>0</v>
      </c>
      <c r="M60" s="36">
        <f>VLOOKUP(H60,'Metales Pesados 2026'!H60:BJ534,55,FALSE)</f>
        <v>0</v>
      </c>
      <c r="N60" s="36">
        <f>VLOOKUP(H60,'Metales Pesados 2026'!H60:BW534,68,FALSE)</f>
        <v>0</v>
      </c>
      <c r="O60" s="36">
        <f>VLOOKUP(H60,'Metales Pesados 2026'!H60:CJ534,81,FALSE)</f>
        <v>0</v>
      </c>
      <c r="P60" s="60">
        <f>VLOOKUP(H60,'Metales Pesados 2026'!H60:CW534,94,FALSE)</f>
        <v>0</v>
      </c>
    </row>
    <row r="61" spans="1:16" ht="13.05" customHeight="1" x14ac:dyDescent="0.2">
      <c r="A61" s="46" t="s">
        <v>6</v>
      </c>
      <c r="B61" s="46" t="s">
        <v>7</v>
      </c>
      <c r="C61" s="89">
        <v>400</v>
      </c>
      <c r="D61" s="46" t="s">
        <v>610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64">
        <f>VLOOKUP(H61,'Metales Pesados 2026'!H61:W535,16,FALSE)</f>
        <v>0</v>
      </c>
      <c r="K61" s="36">
        <f>VLOOKUP(H61,'Metales Pesados 2026'!H61:AJ535,29,FALSE)</f>
        <v>0</v>
      </c>
      <c r="L61" s="60">
        <f>VLOOKUP(H61,'Metales Pesados 2026'!H61:AW535,42,FALSE)</f>
        <v>0</v>
      </c>
      <c r="M61" s="36">
        <f>VLOOKUP(H61,'Metales Pesados 2026'!H61:BJ535,55,FALSE)</f>
        <v>0</v>
      </c>
      <c r="N61" s="36">
        <f>VLOOKUP(H61,'Metales Pesados 2026'!H61:BW535,68,FALSE)</f>
        <v>0</v>
      </c>
      <c r="O61" s="36">
        <f>VLOOKUP(H61,'Metales Pesados 2026'!H61:CJ535,81,FALSE)</f>
        <v>0</v>
      </c>
      <c r="P61" s="60">
        <f>VLOOKUP(H61,'Metales Pesados 2026'!H61:CW535,94,FALSE)</f>
        <v>0</v>
      </c>
    </row>
    <row r="62" spans="1:16" ht="13.05" customHeight="1" x14ac:dyDescent="0.2">
      <c r="A62" s="46" t="s">
        <v>6</v>
      </c>
      <c r="B62" s="46" t="s">
        <v>7</v>
      </c>
      <c r="C62" s="89">
        <v>400</v>
      </c>
      <c r="D62" s="46" t="s">
        <v>610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64">
        <f>VLOOKUP(H62,'Metales Pesados 2026'!H62:W536,16,FALSE)</f>
        <v>0</v>
      </c>
      <c r="K62" s="36">
        <f>VLOOKUP(H62,'Metales Pesados 2026'!H62:AJ536,29,FALSE)</f>
        <v>0</v>
      </c>
      <c r="L62" s="60">
        <f>VLOOKUP(H62,'Metales Pesados 2026'!H62:AW536,42,FALSE)</f>
        <v>0</v>
      </c>
      <c r="M62" s="36">
        <f>VLOOKUP(H62,'Metales Pesados 2026'!H62:BJ536,55,FALSE)</f>
        <v>0</v>
      </c>
      <c r="N62" s="36">
        <f>VLOOKUP(H62,'Metales Pesados 2026'!H62:BW536,68,FALSE)</f>
        <v>0</v>
      </c>
      <c r="O62" s="36">
        <f>VLOOKUP(H62,'Metales Pesados 2026'!H62:CJ536,81,FALSE)</f>
        <v>0</v>
      </c>
      <c r="P62" s="60">
        <f>VLOOKUP(H62,'Metales Pesados 2026'!H62:CW536,94,FALSE)</f>
        <v>0</v>
      </c>
    </row>
    <row r="63" spans="1:16" ht="13.05" customHeight="1" x14ac:dyDescent="0.2">
      <c r="A63" s="46" t="s">
        <v>6</v>
      </c>
      <c r="B63" s="46" t="s">
        <v>7</v>
      </c>
      <c r="C63" s="89">
        <v>400</v>
      </c>
      <c r="D63" s="46" t="s">
        <v>610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64">
        <f>VLOOKUP(H63,'Metales Pesados 2026'!H63:W537,16,FALSE)</f>
        <v>0</v>
      </c>
      <c r="K63" s="36">
        <f>VLOOKUP(H63,'Metales Pesados 2026'!H63:AJ537,29,FALSE)</f>
        <v>0</v>
      </c>
      <c r="L63" s="60">
        <f>VLOOKUP(H63,'Metales Pesados 2026'!H63:AW537,42,FALSE)</f>
        <v>0</v>
      </c>
      <c r="M63" s="36">
        <f>VLOOKUP(H63,'Metales Pesados 2026'!H63:BJ537,55,FALSE)</f>
        <v>0</v>
      </c>
      <c r="N63" s="36">
        <f>VLOOKUP(H63,'Metales Pesados 2026'!H63:BW537,68,FALSE)</f>
        <v>0</v>
      </c>
      <c r="O63" s="36">
        <f>VLOOKUP(H63,'Metales Pesados 2026'!H63:CJ537,81,FALSE)</f>
        <v>0</v>
      </c>
      <c r="P63" s="60">
        <f>VLOOKUP(H63,'Metales Pesados 2026'!H63:CW537,94,FALSE)</f>
        <v>0</v>
      </c>
    </row>
    <row r="64" spans="1:16" ht="13.05" customHeight="1" x14ac:dyDescent="0.2">
      <c r="A64" s="46" t="s">
        <v>6</v>
      </c>
      <c r="B64" s="46" t="s">
        <v>7</v>
      </c>
      <c r="C64" s="89">
        <v>400</v>
      </c>
      <c r="D64" s="46" t="s">
        <v>610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64">
        <f>VLOOKUP(H64,'Metales Pesados 2026'!H64:W538,16,FALSE)</f>
        <v>0</v>
      </c>
      <c r="K64" s="36">
        <f>VLOOKUP(H64,'Metales Pesados 2026'!H64:AJ538,29,FALSE)</f>
        <v>0</v>
      </c>
      <c r="L64" s="60">
        <f>VLOOKUP(H64,'Metales Pesados 2026'!H64:AW538,42,FALSE)</f>
        <v>0</v>
      </c>
      <c r="M64" s="36">
        <f>VLOOKUP(H64,'Metales Pesados 2026'!H64:BJ538,55,FALSE)</f>
        <v>0</v>
      </c>
      <c r="N64" s="36">
        <f>VLOOKUP(H64,'Metales Pesados 2026'!H64:BW538,68,FALSE)</f>
        <v>0</v>
      </c>
      <c r="O64" s="36">
        <f>VLOOKUP(H64,'Metales Pesados 2026'!H64:CJ538,81,FALSE)</f>
        <v>0</v>
      </c>
      <c r="P64" s="60">
        <f>VLOOKUP(H64,'Metales Pesados 2026'!H64:CW538,94,FALSE)</f>
        <v>0</v>
      </c>
    </row>
    <row r="65" spans="1:16" ht="13.05" customHeight="1" x14ac:dyDescent="0.2">
      <c r="A65" s="46" t="s">
        <v>6</v>
      </c>
      <c r="B65" s="46" t="s">
        <v>7</v>
      </c>
      <c r="C65" s="89">
        <v>400</v>
      </c>
      <c r="D65" s="46" t="s">
        <v>610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64">
        <f>VLOOKUP(H65,'Metales Pesados 2026'!H65:W539,16,FALSE)</f>
        <v>0</v>
      </c>
      <c r="K65" s="36">
        <f>VLOOKUP(H65,'Metales Pesados 2026'!H65:AJ539,29,FALSE)</f>
        <v>0</v>
      </c>
      <c r="L65" s="60">
        <f>VLOOKUP(H65,'Metales Pesados 2026'!H65:AW539,42,FALSE)</f>
        <v>0</v>
      </c>
      <c r="M65" s="36">
        <f>VLOOKUP(H65,'Metales Pesados 2026'!H65:BJ539,55,FALSE)</f>
        <v>0</v>
      </c>
      <c r="N65" s="36">
        <f>VLOOKUP(H65,'Metales Pesados 2026'!H65:BW539,68,FALSE)</f>
        <v>0</v>
      </c>
      <c r="O65" s="36">
        <f>VLOOKUP(H65,'Metales Pesados 2026'!H65:CJ539,81,FALSE)</f>
        <v>0</v>
      </c>
      <c r="P65" s="60">
        <f>VLOOKUP(H65,'Metales Pesados 2026'!H65:CW539,94,FALSE)</f>
        <v>0</v>
      </c>
    </row>
    <row r="66" spans="1:16" ht="13.05" customHeight="1" x14ac:dyDescent="0.2">
      <c r="A66" s="46" t="s">
        <v>6</v>
      </c>
      <c r="B66" s="46" t="s">
        <v>7</v>
      </c>
      <c r="C66" s="89">
        <v>400</v>
      </c>
      <c r="D66" s="46" t="s">
        <v>610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64">
        <f>VLOOKUP(H66,'Metales Pesados 2026'!H66:W540,16,FALSE)</f>
        <v>2</v>
      </c>
      <c r="K66" s="36">
        <f>VLOOKUP(H66,'Metales Pesados 2026'!H66:AJ540,29,FALSE)</f>
        <v>0</v>
      </c>
      <c r="L66" s="60">
        <f>VLOOKUP(H66,'Metales Pesados 2026'!H66:AW540,42,FALSE)</f>
        <v>2</v>
      </c>
      <c r="M66" s="36">
        <f>VLOOKUP(H66,'Metales Pesados 2026'!H66:BJ540,55,FALSE)</f>
        <v>0</v>
      </c>
      <c r="N66" s="36">
        <f>VLOOKUP(H66,'Metales Pesados 2026'!H66:BW540,68,FALSE)</f>
        <v>0</v>
      </c>
      <c r="O66" s="36">
        <f>VLOOKUP(H66,'Metales Pesados 2026'!H66:CJ540,81,FALSE)</f>
        <v>0</v>
      </c>
      <c r="P66" s="60">
        <f>VLOOKUP(H66,'Metales Pesados 2026'!H66:CW540,94,FALSE)</f>
        <v>0</v>
      </c>
    </row>
    <row r="67" spans="1:16" ht="13.05" customHeight="1" x14ac:dyDescent="0.2">
      <c r="A67" s="46" t="s">
        <v>6</v>
      </c>
      <c r="B67" s="46" t="s">
        <v>7</v>
      </c>
      <c r="C67" s="89">
        <v>400</v>
      </c>
      <c r="D67" s="46" t="s">
        <v>610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64">
        <f>VLOOKUP(H67,'Metales Pesados 2026'!H67:W541,16,FALSE)</f>
        <v>0</v>
      </c>
      <c r="K67" s="36">
        <f>VLOOKUP(H67,'Metales Pesados 2026'!H67:AJ541,29,FALSE)</f>
        <v>0</v>
      </c>
      <c r="L67" s="60">
        <f>VLOOKUP(H67,'Metales Pesados 2026'!H67:AW541,42,FALSE)</f>
        <v>0</v>
      </c>
      <c r="M67" s="36">
        <f>VLOOKUP(H67,'Metales Pesados 2026'!H67:BJ541,55,FALSE)</f>
        <v>0</v>
      </c>
      <c r="N67" s="36">
        <f>VLOOKUP(H67,'Metales Pesados 2026'!H67:BW541,68,FALSE)</f>
        <v>0</v>
      </c>
      <c r="O67" s="36">
        <f>VLOOKUP(H67,'Metales Pesados 2026'!H67:CJ541,81,FALSE)</f>
        <v>0</v>
      </c>
      <c r="P67" s="60">
        <f>VLOOKUP(H67,'Metales Pesados 2026'!H67:CW541,94,FALSE)</f>
        <v>0</v>
      </c>
    </row>
    <row r="68" spans="1:16" ht="13.05" customHeight="1" x14ac:dyDescent="0.2">
      <c r="A68" s="46" t="s">
        <v>6</v>
      </c>
      <c r="B68" s="46" t="s">
        <v>7</v>
      </c>
      <c r="C68" s="89">
        <v>400</v>
      </c>
      <c r="D68" s="46" t="s">
        <v>610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64">
        <f>VLOOKUP(H68,'Metales Pesados 2026'!H68:W542,16,FALSE)</f>
        <v>0</v>
      </c>
      <c r="K68" s="36">
        <f>VLOOKUP(H68,'Metales Pesados 2026'!H68:AJ542,29,FALSE)</f>
        <v>0</v>
      </c>
      <c r="L68" s="60">
        <f>VLOOKUP(H68,'Metales Pesados 2026'!H68:AW542,42,FALSE)</f>
        <v>0</v>
      </c>
      <c r="M68" s="36">
        <f>VLOOKUP(H68,'Metales Pesados 2026'!H68:BJ542,55,FALSE)</f>
        <v>0</v>
      </c>
      <c r="N68" s="36">
        <f>VLOOKUP(H68,'Metales Pesados 2026'!H68:BW542,68,FALSE)</f>
        <v>0</v>
      </c>
      <c r="O68" s="36">
        <f>VLOOKUP(H68,'Metales Pesados 2026'!H68:CJ542,81,FALSE)</f>
        <v>0</v>
      </c>
      <c r="P68" s="60">
        <f>VLOOKUP(H68,'Metales Pesados 2026'!H68:CW542,94,FALSE)</f>
        <v>0</v>
      </c>
    </row>
    <row r="69" spans="1:16" ht="13.05" customHeight="1" x14ac:dyDescent="0.2">
      <c r="A69" s="46" t="s">
        <v>6</v>
      </c>
      <c r="B69" s="46" t="s">
        <v>12</v>
      </c>
      <c r="C69" s="89">
        <v>400</v>
      </c>
      <c r="D69" s="46" t="s">
        <v>610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64">
        <f>VLOOKUP(H69,'Metales Pesados 2026'!H69:W543,16,FALSE)</f>
        <v>3</v>
      </c>
      <c r="K69" s="36">
        <f>VLOOKUP(H69,'Metales Pesados 2026'!H69:AJ543,29,FALSE)</f>
        <v>0</v>
      </c>
      <c r="L69" s="60">
        <f>VLOOKUP(H69,'Metales Pesados 2026'!H69:AW543,42,FALSE)</f>
        <v>3</v>
      </c>
      <c r="M69" s="36">
        <f>VLOOKUP(H69,'Metales Pesados 2026'!H69:BJ543,55,FALSE)</f>
        <v>0</v>
      </c>
      <c r="N69" s="36">
        <f>VLOOKUP(H69,'Metales Pesados 2026'!H69:BW543,68,FALSE)</f>
        <v>0</v>
      </c>
      <c r="O69" s="36">
        <f>VLOOKUP(H69,'Metales Pesados 2026'!H69:CJ543,81,FALSE)</f>
        <v>0</v>
      </c>
      <c r="P69" s="60">
        <f>VLOOKUP(H69,'Metales Pesados 2026'!H69:CW543,94,FALSE)</f>
        <v>0</v>
      </c>
    </row>
    <row r="70" spans="1:16" ht="13.05" customHeight="1" x14ac:dyDescent="0.2">
      <c r="A70" s="46" t="s">
        <v>6</v>
      </c>
      <c r="B70" s="46" t="s">
        <v>7</v>
      </c>
      <c r="C70" s="89">
        <v>400</v>
      </c>
      <c r="D70" s="46" t="s">
        <v>610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64">
        <f>VLOOKUP(H70,'Metales Pesados 2026'!H70:W544,16,FALSE)</f>
        <v>0</v>
      </c>
      <c r="K70" s="36">
        <f>VLOOKUP(H70,'Metales Pesados 2026'!H70:AJ544,29,FALSE)</f>
        <v>0</v>
      </c>
      <c r="L70" s="60">
        <f>VLOOKUP(H70,'Metales Pesados 2026'!H70:AW544,42,FALSE)</f>
        <v>0</v>
      </c>
      <c r="M70" s="36">
        <f>VLOOKUP(H70,'Metales Pesados 2026'!H70:BJ544,55,FALSE)</f>
        <v>0</v>
      </c>
      <c r="N70" s="36">
        <f>VLOOKUP(H70,'Metales Pesados 2026'!H70:BW544,68,FALSE)</f>
        <v>0</v>
      </c>
      <c r="O70" s="36">
        <f>VLOOKUP(H70,'Metales Pesados 2026'!H70:CJ544,81,FALSE)</f>
        <v>0</v>
      </c>
      <c r="P70" s="60">
        <f>VLOOKUP(H70,'Metales Pesados 2026'!H70:CW544,94,FALSE)</f>
        <v>0</v>
      </c>
    </row>
    <row r="71" spans="1:16" ht="13.05" customHeight="1" x14ac:dyDescent="0.2">
      <c r="A71" s="46" t="s">
        <v>6</v>
      </c>
      <c r="B71" s="46" t="s">
        <v>12</v>
      </c>
      <c r="C71" s="89">
        <v>400</v>
      </c>
      <c r="D71" s="46" t="s">
        <v>610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64">
        <f>VLOOKUP(H71,'Metales Pesados 2026'!H71:W545,16,FALSE)</f>
        <v>0</v>
      </c>
      <c r="K71" s="36">
        <f>VLOOKUP(H71,'Metales Pesados 2026'!H71:AJ545,29,FALSE)</f>
        <v>0</v>
      </c>
      <c r="L71" s="60">
        <f>VLOOKUP(H71,'Metales Pesados 2026'!H71:AW545,42,FALSE)</f>
        <v>0</v>
      </c>
      <c r="M71" s="36">
        <f>VLOOKUP(H71,'Metales Pesados 2026'!H71:BJ545,55,FALSE)</f>
        <v>0</v>
      </c>
      <c r="N71" s="36">
        <f>VLOOKUP(H71,'Metales Pesados 2026'!H71:BW545,68,FALSE)</f>
        <v>0</v>
      </c>
      <c r="O71" s="36">
        <f>VLOOKUP(H71,'Metales Pesados 2026'!H71:CJ545,81,FALSE)</f>
        <v>0</v>
      </c>
      <c r="P71" s="60">
        <f>VLOOKUP(H71,'Metales Pesados 2026'!H71:CW545,94,FALSE)</f>
        <v>0</v>
      </c>
    </row>
    <row r="72" spans="1:16" ht="13.05" customHeight="1" x14ac:dyDescent="0.2">
      <c r="A72" s="46" t="s">
        <v>6</v>
      </c>
      <c r="B72" s="46" t="s">
        <v>12</v>
      </c>
      <c r="C72" s="89">
        <v>400</v>
      </c>
      <c r="D72" s="46" t="s">
        <v>610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64">
        <f>VLOOKUP(H72,'Metales Pesados 2026'!H72:W546,16,FALSE)</f>
        <v>0</v>
      </c>
      <c r="K72" s="36">
        <f>VLOOKUP(H72,'Metales Pesados 2026'!H72:AJ546,29,FALSE)</f>
        <v>0</v>
      </c>
      <c r="L72" s="60">
        <f>VLOOKUP(H72,'Metales Pesados 2026'!H72:AW546,42,FALSE)</f>
        <v>0</v>
      </c>
      <c r="M72" s="36">
        <f>VLOOKUP(H72,'Metales Pesados 2026'!H72:BJ546,55,FALSE)</f>
        <v>0</v>
      </c>
      <c r="N72" s="36">
        <f>VLOOKUP(H72,'Metales Pesados 2026'!H72:BW546,68,FALSE)</f>
        <v>0</v>
      </c>
      <c r="O72" s="36">
        <f>VLOOKUP(H72,'Metales Pesados 2026'!H72:CJ546,81,FALSE)</f>
        <v>0</v>
      </c>
      <c r="P72" s="60">
        <f>VLOOKUP(H72,'Metales Pesados 2026'!H72:CW546,94,FALSE)</f>
        <v>0</v>
      </c>
    </row>
    <row r="73" spans="1:16" ht="13.05" customHeight="1" x14ac:dyDescent="0.2">
      <c r="A73" s="46" t="s">
        <v>6</v>
      </c>
      <c r="B73" s="46" t="s">
        <v>7</v>
      </c>
      <c r="C73" s="89">
        <v>400</v>
      </c>
      <c r="D73" s="46" t="s">
        <v>610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64">
        <f>VLOOKUP(H73,'Metales Pesados 2026'!H73:W547,16,FALSE)</f>
        <v>0</v>
      </c>
      <c r="K73" s="36">
        <f>VLOOKUP(H73,'Metales Pesados 2026'!H73:AJ547,29,FALSE)</f>
        <v>0</v>
      </c>
      <c r="L73" s="60">
        <f>VLOOKUP(H73,'Metales Pesados 2026'!H73:AW547,42,FALSE)</f>
        <v>0</v>
      </c>
      <c r="M73" s="36">
        <f>VLOOKUP(H73,'Metales Pesados 2026'!H73:BJ547,55,FALSE)</f>
        <v>0</v>
      </c>
      <c r="N73" s="36">
        <f>VLOOKUP(H73,'Metales Pesados 2026'!H73:BW547,68,FALSE)</f>
        <v>0</v>
      </c>
      <c r="O73" s="36">
        <f>VLOOKUP(H73,'Metales Pesados 2026'!H73:CJ547,81,FALSE)</f>
        <v>0</v>
      </c>
      <c r="P73" s="60">
        <f>VLOOKUP(H73,'Metales Pesados 2026'!H73:CW547,94,FALSE)</f>
        <v>0</v>
      </c>
    </row>
    <row r="74" spans="1:16" ht="13.05" customHeight="1" x14ac:dyDescent="0.2">
      <c r="A74" s="46" t="s">
        <v>6</v>
      </c>
      <c r="B74" s="46" t="s">
        <v>12</v>
      </c>
      <c r="C74" s="89">
        <v>400</v>
      </c>
      <c r="D74" s="46" t="s">
        <v>610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64">
        <f>VLOOKUP(H74,'Metales Pesados 2026'!H74:W548,16,FALSE)</f>
        <v>0</v>
      </c>
      <c r="K74" s="36">
        <f>VLOOKUP(H74,'Metales Pesados 2026'!H74:AJ548,29,FALSE)</f>
        <v>0</v>
      </c>
      <c r="L74" s="60">
        <f>VLOOKUP(H74,'Metales Pesados 2026'!H74:AW548,42,FALSE)</f>
        <v>0</v>
      </c>
      <c r="M74" s="36">
        <f>VLOOKUP(H74,'Metales Pesados 2026'!H74:BJ548,55,FALSE)</f>
        <v>0</v>
      </c>
      <c r="N74" s="36">
        <f>VLOOKUP(H74,'Metales Pesados 2026'!H74:BW548,68,FALSE)</f>
        <v>0</v>
      </c>
      <c r="O74" s="36">
        <f>VLOOKUP(H74,'Metales Pesados 2026'!H74:CJ548,81,FALSE)</f>
        <v>0</v>
      </c>
      <c r="P74" s="60">
        <f>VLOOKUP(H74,'Metales Pesados 2026'!H74:CW548,94,FALSE)</f>
        <v>0</v>
      </c>
    </row>
    <row r="75" spans="1:16" ht="13.05" customHeight="1" x14ac:dyDescent="0.2">
      <c r="A75" s="46" t="s">
        <v>100</v>
      </c>
      <c r="B75" s="46" t="s">
        <v>100</v>
      </c>
      <c r="C75" s="89">
        <v>400</v>
      </c>
      <c r="D75" s="46" t="s">
        <v>610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64">
        <f>VLOOKUP(H75,'Metales Pesados 2026'!H75:W549,16,FALSE)</f>
        <v>32</v>
      </c>
      <c r="K75" s="36">
        <f>VLOOKUP(H75,'Metales Pesados 2026'!H75:AJ549,29,FALSE)</f>
        <v>0</v>
      </c>
      <c r="L75" s="60">
        <f>VLOOKUP(H75,'Metales Pesados 2026'!H75:AW549,42,FALSE)</f>
        <v>28</v>
      </c>
      <c r="M75" s="36">
        <f>VLOOKUP(H75,'Metales Pesados 2026'!H75:BJ549,55,FALSE)</f>
        <v>0</v>
      </c>
      <c r="N75" s="36">
        <f>VLOOKUP(H75,'Metales Pesados 2026'!H75:BW549,68,FALSE)</f>
        <v>0</v>
      </c>
      <c r="O75" s="36">
        <f>VLOOKUP(H75,'Metales Pesados 2026'!H75:CJ549,81,FALSE)</f>
        <v>0</v>
      </c>
      <c r="P75" s="60">
        <f>VLOOKUP(H75,'Metales Pesados 2026'!H75:CW549,94,FALSE)</f>
        <v>0</v>
      </c>
    </row>
    <row r="76" spans="1:16" ht="13.05" customHeight="1" x14ac:dyDescent="0.2">
      <c r="A76" s="46" t="s">
        <v>100</v>
      </c>
      <c r="B76" s="46" t="s">
        <v>100</v>
      </c>
      <c r="C76" s="89">
        <v>400</v>
      </c>
      <c r="D76" s="46" t="s">
        <v>610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64">
        <f>VLOOKUP(H76,'Metales Pesados 2026'!H76:W550,16,FALSE)</f>
        <v>0</v>
      </c>
      <c r="K76" s="36">
        <f>VLOOKUP(H76,'Metales Pesados 2026'!H76:AJ550,29,FALSE)</f>
        <v>0</v>
      </c>
      <c r="L76" s="60">
        <f>VLOOKUP(H76,'Metales Pesados 2026'!H76:AW550,42,FALSE)</f>
        <v>0</v>
      </c>
      <c r="M76" s="36">
        <f>VLOOKUP(H76,'Metales Pesados 2026'!H76:BJ550,55,FALSE)</f>
        <v>0</v>
      </c>
      <c r="N76" s="36">
        <f>VLOOKUP(H76,'Metales Pesados 2026'!H76:BW550,68,FALSE)</f>
        <v>0</v>
      </c>
      <c r="O76" s="36">
        <f>VLOOKUP(H76,'Metales Pesados 2026'!H76:CJ550,81,FALSE)</f>
        <v>0</v>
      </c>
      <c r="P76" s="60">
        <f>VLOOKUP(H76,'Metales Pesados 2026'!H76:CW550,94,FALSE)</f>
        <v>0</v>
      </c>
    </row>
    <row r="77" spans="1:16" ht="13.05" customHeight="1" x14ac:dyDescent="0.2">
      <c r="A77" s="46" t="s">
        <v>100</v>
      </c>
      <c r="B77" s="46" t="s">
        <v>100</v>
      </c>
      <c r="C77" s="89">
        <v>400</v>
      </c>
      <c r="D77" s="46" t="s">
        <v>610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64">
        <f>VLOOKUP(H77,'Metales Pesados 2026'!H77:W551,16,FALSE)</f>
        <v>0</v>
      </c>
      <c r="K77" s="36">
        <f>VLOOKUP(H77,'Metales Pesados 2026'!H77:AJ551,29,FALSE)</f>
        <v>0</v>
      </c>
      <c r="L77" s="60">
        <f>VLOOKUP(H77,'Metales Pesados 2026'!H77:AW551,42,FALSE)</f>
        <v>0</v>
      </c>
      <c r="M77" s="36">
        <f>VLOOKUP(H77,'Metales Pesados 2026'!H77:BJ551,55,FALSE)</f>
        <v>0</v>
      </c>
      <c r="N77" s="36">
        <f>VLOOKUP(H77,'Metales Pesados 2026'!H77:BW551,68,FALSE)</f>
        <v>0</v>
      </c>
      <c r="O77" s="36">
        <f>VLOOKUP(H77,'Metales Pesados 2026'!H77:CJ551,81,FALSE)</f>
        <v>0</v>
      </c>
      <c r="P77" s="60">
        <f>VLOOKUP(H77,'Metales Pesados 2026'!H77:CW551,94,FALSE)</f>
        <v>0</v>
      </c>
    </row>
    <row r="78" spans="1:16" ht="13.05" customHeight="1" x14ac:dyDescent="0.2">
      <c r="A78" s="46" t="s">
        <v>100</v>
      </c>
      <c r="B78" s="46" t="s">
        <v>100</v>
      </c>
      <c r="C78" s="89">
        <v>400</v>
      </c>
      <c r="D78" s="46" t="s">
        <v>610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64">
        <f>VLOOKUP(H78,'Metales Pesados 2026'!H78:W552,16,FALSE)</f>
        <v>28</v>
      </c>
      <c r="K78" s="36">
        <f>VLOOKUP(H78,'Metales Pesados 2026'!H78:AJ552,29,FALSE)</f>
        <v>0</v>
      </c>
      <c r="L78" s="60">
        <f>VLOOKUP(H78,'Metales Pesados 2026'!H78:AW552,42,FALSE)</f>
        <v>25</v>
      </c>
      <c r="M78" s="36">
        <f>VLOOKUP(H78,'Metales Pesados 2026'!H78:BJ552,55,FALSE)</f>
        <v>0</v>
      </c>
      <c r="N78" s="36">
        <f>VLOOKUP(H78,'Metales Pesados 2026'!H78:BW552,68,FALSE)</f>
        <v>0</v>
      </c>
      <c r="O78" s="36">
        <f>VLOOKUP(H78,'Metales Pesados 2026'!H78:CJ552,81,FALSE)</f>
        <v>0</v>
      </c>
      <c r="P78" s="60">
        <f>VLOOKUP(H78,'Metales Pesados 2026'!H78:CW552,94,FALSE)</f>
        <v>0</v>
      </c>
    </row>
    <row r="79" spans="1:16" ht="13.05" customHeight="1" x14ac:dyDescent="0.2">
      <c r="A79" s="46" t="s">
        <v>100</v>
      </c>
      <c r="B79" s="46" t="s">
        <v>105</v>
      </c>
      <c r="C79" s="89">
        <v>400</v>
      </c>
      <c r="D79" s="46" t="s">
        <v>610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64">
        <f>VLOOKUP(H79,'Metales Pesados 2026'!H79:W553,16,FALSE)</f>
        <v>24</v>
      </c>
      <c r="K79" s="36">
        <f>VLOOKUP(H79,'Metales Pesados 2026'!H79:AJ553,29,FALSE)</f>
        <v>0</v>
      </c>
      <c r="L79" s="60">
        <f>VLOOKUP(H79,'Metales Pesados 2026'!H79:AW553,42,FALSE)</f>
        <v>23</v>
      </c>
      <c r="M79" s="36">
        <f>VLOOKUP(H79,'Metales Pesados 2026'!H79:BJ553,55,FALSE)</f>
        <v>0</v>
      </c>
      <c r="N79" s="36">
        <f>VLOOKUP(H79,'Metales Pesados 2026'!H79:BW553,68,FALSE)</f>
        <v>0</v>
      </c>
      <c r="O79" s="36">
        <f>VLOOKUP(H79,'Metales Pesados 2026'!H79:CJ553,81,FALSE)</f>
        <v>0</v>
      </c>
      <c r="P79" s="60">
        <f>VLOOKUP(H79,'Metales Pesados 2026'!H79:CW553,94,FALSE)</f>
        <v>0</v>
      </c>
    </row>
    <row r="80" spans="1:16" ht="13.05" customHeight="1" x14ac:dyDescent="0.2">
      <c r="A80" s="46" t="s">
        <v>100</v>
      </c>
      <c r="B80" s="46" t="s">
        <v>105</v>
      </c>
      <c r="C80" s="89">
        <v>400</v>
      </c>
      <c r="D80" s="46" t="s">
        <v>610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64">
        <f>VLOOKUP(H80,'Metales Pesados 2026'!H80:W554,16,FALSE)</f>
        <v>43</v>
      </c>
      <c r="K80" s="36">
        <f>VLOOKUP(H80,'Metales Pesados 2026'!H80:AJ554,29,FALSE)</f>
        <v>0</v>
      </c>
      <c r="L80" s="60">
        <f>VLOOKUP(H80,'Metales Pesados 2026'!H80:AW554,42,FALSE)</f>
        <v>40</v>
      </c>
      <c r="M80" s="36">
        <f>VLOOKUP(H80,'Metales Pesados 2026'!H80:BJ554,55,FALSE)</f>
        <v>0</v>
      </c>
      <c r="N80" s="36">
        <f>VLOOKUP(H80,'Metales Pesados 2026'!H80:BW554,68,FALSE)</f>
        <v>0</v>
      </c>
      <c r="O80" s="36">
        <f>VLOOKUP(H80,'Metales Pesados 2026'!H80:CJ554,81,FALSE)</f>
        <v>0</v>
      </c>
      <c r="P80" s="60">
        <f>VLOOKUP(H80,'Metales Pesados 2026'!H80:CW554,94,FALSE)</f>
        <v>0</v>
      </c>
    </row>
    <row r="81" spans="1:16" ht="13.05" customHeight="1" x14ac:dyDescent="0.2">
      <c r="A81" s="46" t="s">
        <v>100</v>
      </c>
      <c r="B81" s="46" t="s">
        <v>108</v>
      </c>
      <c r="C81" s="89">
        <v>400</v>
      </c>
      <c r="D81" s="46" t="s">
        <v>610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64">
        <f>VLOOKUP(H81,'Metales Pesados 2026'!H81:W555,16,FALSE)</f>
        <v>0</v>
      </c>
      <c r="K81" s="36">
        <f>VLOOKUP(H81,'Metales Pesados 2026'!H81:AJ555,29,FALSE)</f>
        <v>0</v>
      </c>
      <c r="L81" s="60">
        <f>VLOOKUP(H81,'Metales Pesados 2026'!H81:AW555,42,FALSE)</f>
        <v>0</v>
      </c>
      <c r="M81" s="36">
        <f>VLOOKUP(H81,'Metales Pesados 2026'!H81:BJ555,55,FALSE)</f>
        <v>0</v>
      </c>
      <c r="N81" s="36">
        <f>VLOOKUP(H81,'Metales Pesados 2026'!H81:BW555,68,FALSE)</f>
        <v>0</v>
      </c>
      <c r="O81" s="36">
        <f>VLOOKUP(H81,'Metales Pesados 2026'!H81:CJ555,81,FALSE)</f>
        <v>0</v>
      </c>
      <c r="P81" s="60">
        <f>VLOOKUP(H81,'Metales Pesados 2026'!H81:CW555,94,FALSE)</f>
        <v>0</v>
      </c>
    </row>
    <row r="82" spans="1:16" ht="13.05" customHeight="1" x14ac:dyDescent="0.2">
      <c r="A82" s="46" t="s">
        <v>100</v>
      </c>
      <c r="B82" s="46" t="s">
        <v>108</v>
      </c>
      <c r="C82" s="89">
        <v>400</v>
      </c>
      <c r="D82" s="46" t="s">
        <v>610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64">
        <f>VLOOKUP(H82,'Metales Pesados 2026'!H82:W556,16,FALSE)</f>
        <v>0</v>
      </c>
      <c r="K82" s="36">
        <f>VLOOKUP(H82,'Metales Pesados 2026'!H82:AJ556,29,FALSE)</f>
        <v>0</v>
      </c>
      <c r="L82" s="60">
        <f>VLOOKUP(H82,'Metales Pesados 2026'!H82:AW556,42,FALSE)</f>
        <v>0</v>
      </c>
      <c r="M82" s="36">
        <f>VLOOKUP(H82,'Metales Pesados 2026'!H82:BJ556,55,FALSE)</f>
        <v>0</v>
      </c>
      <c r="N82" s="36">
        <f>VLOOKUP(H82,'Metales Pesados 2026'!H82:BW556,68,FALSE)</f>
        <v>0</v>
      </c>
      <c r="O82" s="36">
        <f>VLOOKUP(H82,'Metales Pesados 2026'!H82:CJ556,81,FALSE)</f>
        <v>0</v>
      </c>
      <c r="P82" s="60">
        <f>VLOOKUP(H82,'Metales Pesados 2026'!H82:CW556,94,FALSE)</f>
        <v>0</v>
      </c>
    </row>
    <row r="83" spans="1:16" ht="13.05" customHeight="1" x14ac:dyDescent="0.2">
      <c r="A83" s="46" t="s">
        <v>100</v>
      </c>
      <c r="B83" s="46" t="s">
        <v>108</v>
      </c>
      <c r="C83" s="89">
        <v>400</v>
      </c>
      <c r="D83" s="46" t="s">
        <v>610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64">
        <f>VLOOKUP(H83,'Metales Pesados 2026'!H83:W557,16,FALSE)</f>
        <v>0</v>
      </c>
      <c r="K83" s="36">
        <f>VLOOKUP(H83,'Metales Pesados 2026'!H83:AJ557,29,FALSE)</f>
        <v>0</v>
      </c>
      <c r="L83" s="60">
        <f>VLOOKUP(H83,'Metales Pesados 2026'!H83:AW557,42,FALSE)</f>
        <v>0</v>
      </c>
      <c r="M83" s="36">
        <f>VLOOKUP(H83,'Metales Pesados 2026'!H83:BJ557,55,FALSE)</f>
        <v>0</v>
      </c>
      <c r="N83" s="36">
        <f>VLOOKUP(H83,'Metales Pesados 2026'!H83:BW557,68,FALSE)</f>
        <v>0</v>
      </c>
      <c r="O83" s="36">
        <f>VLOOKUP(H83,'Metales Pesados 2026'!H83:CJ557,81,FALSE)</f>
        <v>0</v>
      </c>
      <c r="P83" s="60">
        <f>VLOOKUP(H83,'Metales Pesados 2026'!H83:CW557,94,FALSE)</f>
        <v>0</v>
      </c>
    </row>
    <row r="84" spans="1:16" ht="13.05" customHeight="1" x14ac:dyDescent="0.2">
      <c r="A84" s="46" t="s">
        <v>100</v>
      </c>
      <c r="B84" s="46" t="s">
        <v>108</v>
      </c>
      <c r="C84" s="89">
        <v>400</v>
      </c>
      <c r="D84" s="46" t="s">
        <v>610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64">
        <f>VLOOKUP(H84,'Metales Pesados 2026'!H84:W558,16,FALSE)</f>
        <v>0</v>
      </c>
      <c r="K84" s="36">
        <f>VLOOKUP(H84,'Metales Pesados 2026'!H84:AJ558,29,FALSE)</f>
        <v>0</v>
      </c>
      <c r="L84" s="60">
        <f>VLOOKUP(H84,'Metales Pesados 2026'!H84:AW558,42,FALSE)</f>
        <v>0</v>
      </c>
      <c r="M84" s="36">
        <f>VLOOKUP(H84,'Metales Pesados 2026'!H84:BJ558,55,FALSE)</f>
        <v>0</v>
      </c>
      <c r="N84" s="36">
        <f>VLOOKUP(H84,'Metales Pesados 2026'!H84:BW558,68,FALSE)</f>
        <v>0</v>
      </c>
      <c r="O84" s="36">
        <f>VLOOKUP(H84,'Metales Pesados 2026'!H84:CJ558,81,FALSE)</f>
        <v>0</v>
      </c>
      <c r="P84" s="60">
        <f>VLOOKUP(H84,'Metales Pesados 2026'!H84:CW558,94,FALSE)</f>
        <v>0</v>
      </c>
    </row>
    <row r="85" spans="1:16" ht="13.05" customHeight="1" x14ac:dyDescent="0.2">
      <c r="A85" s="46" t="s">
        <v>100</v>
      </c>
      <c r="B85" s="46" t="s">
        <v>113</v>
      </c>
      <c r="C85" s="89">
        <v>400</v>
      </c>
      <c r="D85" s="46" t="s">
        <v>610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64">
        <f>VLOOKUP(H85,'Metales Pesados 2026'!H85:W559,16,FALSE)</f>
        <v>0</v>
      </c>
      <c r="K85" s="36">
        <f>VLOOKUP(H85,'Metales Pesados 2026'!H85:AJ559,29,FALSE)</f>
        <v>0</v>
      </c>
      <c r="L85" s="60">
        <f>VLOOKUP(H85,'Metales Pesados 2026'!H85:AW559,42,FALSE)</f>
        <v>0</v>
      </c>
      <c r="M85" s="36">
        <f>VLOOKUP(H85,'Metales Pesados 2026'!H85:BJ559,55,FALSE)</f>
        <v>0</v>
      </c>
      <c r="N85" s="36">
        <f>VLOOKUP(H85,'Metales Pesados 2026'!H85:BW559,68,FALSE)</f>
        <v>0</v>
      </c>
      <c r="O85" s="36">
        <f>VLOOKUP(H85,'Metales Pesados 2026'!H85:CJ559,81,FALSE)</f>
        <v>0</v>
      </c>
      <c r="P85" s="60">
        <f>VLOOKUP(H85,'Metales Pesados 2026'!H85:CW559,94,FALSE)</f>
        <v>0</v>
      </c>
    </row>
    <row r="86" spans="1:16" ht="13.05" customHeight="1" x14ac:dyDescent="0.2">
      <c r="A86" s="46" t="s">
        <v>100</v>
      </c>
      <c r="B86" s="46" t="s">
        <v>113</v>
      </c>
      <c r="C86" s="89">
        <v>400</v>
      </c>
      <c r="D86" s="46" t="s">
        <v>610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64">
        <f>VLOOKUP(H86,'Metales Pesados 2026'!H86:W560,16,FALSE)</f>
        <v>0</v>
      </c>
      <c r="K86" s="36">
        <f>VLOOKUP(H86,'Metales Pesados 2026'!H86:AJ560,29,FALSE)</f>
        <v>0</v>
      </c>
      <c r="L86" s="60">
        <f>VLOOKUP(H86,'Metales Pesados 2026'!H86:AW560,42,FALSE)</f>
        <v>0</v>
      </c>
      <c r="M86" s="36">
        <f>VLOOKUP(H86,'Metales Pesados 2026'!H86:BJ560,55,FALSE)</f>
        <v>0</v>
      </c>
      <c r="N86" s="36">
        <f>VLOOKUP(H86,'Metales Pesados 2026'!H86:BW560,68,FALSE)</f>
        <v>0</v>
      </c>
      <c r="O86" s="36">
        <f>VLOOKUP(H86,'Metales Pesados 2026'!H86:CJ560,81,FALSE)</f>
        <v>0</v>
      </c>
      <c r="P86" s="60">
        <f>VLOOKUP(H86,'Metales Pesados 2026'!H86:CW560,94,FALSE)</f>
        <v>0</v>
      </c>
    </row>
    <row r="87" spans="1:16" ht="13.05" customHeight="1" x14ac:dyDescent="0.2">
      <c r="A87" s="46" t="s">
        <v>100</v>
      </c>
      <c r="B87" s="46" t="s">
        <v>113</v>
      </c>
      <c r="C87" s="89">
        <v>400</v>
      </c>
      <c r="D87" s="46" t="s">
        <v>610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64">
        <f>VLOOKUP(H87,'Metales Pesados 2026'!H87:W561,16,FALSE)</f>
        <v>0</v>
      </c>
      <c r="K87" s="36">
        <f>VLOOKUP(H87,'Metales Pesados 2026'!H87:AJ561,29,FALSE)</f>
        <v>0</v>
      </c>
      <c r="L87" s="60">
        <f>VLOOKUP(H87,'Metales Pesados 2026'!H87:AW561,42,FALSE)</f>
        <v>0</v>
      </c>
      <c r="M87" s="36">
        <f>VLOOKUP(H87,'Metales Pesados 2026'!H87:BJ561,55,FALSE)</f>
        <v>0</v>
      </c>
      <c r="N87" s="36">
        <f>VLOOKUP(H87,'Metales Pesados 2026'!H87:BW561,68,FALSE)</f>
        <v>0</v>
      </c>
      <c r="O87" s="36">
        <f>VLOOKUP(H87,'Metales Pesados 2026'!H87:CJ561,81,FALSE)</f>
        <v>0</v>
      </c>
      <c r="P87" s="60">
        <f>VLOOKUP(H87,'Metales Pesados 2026'!H87:CW561,94,FALSE)</f>
        <v>0</v>
      </c>
    </row>
    <row r="88" spans="1:16" ht="13.05" customHeight="1" x14ac:dyDescent="0.2">
      <c r="A88" s="46" t="s">
        <v>100</v>
      </c>
      <c r="B88" s="46" t="s">
        <v>113</v>
      </c>
      <c r="C88" s="89">
        <v>400</v>
      </c>
      <c r="D88" s="46" t="s">
        <v>610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64">
        <f>VLOOKUP(H88,'Metales Pesados 2026'!H88:W562,16,FALSE)</f>
        <v>0</v>
      </c>
      <c r="K88" s="36">
        <f>VLOOKUP(H88,'Metales Pesados 2026'!H88:AJ562,29,FALSE)</f>
        <v>0</v>
      </c>
      <c r="L88" s="60">
        <f>VLOOKUP(H88,'Metales Pesados 2026'!H88:AW562,42,FALSE)</f>
        <v>0</v>
      </c>
      <c r="M88" s="36">
        <f>VLOOKUP(H88,'Metales Pesados 2026'!H88:BJ562,55,FALSE)</f>
        <v>0</v>
      </c>
      <c r="N88" s="36">
        <f>VLOOKUP(H88,'Metales Pesados 2026'!H88:BW562,68,FALSE)</f>
        <v>0</v>
      </c>
      <c r="O88" s="36">
        <f>VLOOKUP(H88,'Metales Pesados 2026'!H88:CJ562,81,FALSE)</f>
        <v>0</v>
      </c>
      <c r="P88" s="60">
        <f>VLOOKUP(H88,'Metales Pesados 2026'!H88:CW562,94,FALSE)</f>
        <v>0</v>
      </c>
    </row>
    <row r="89" spans="1:16" ht="13.05" customHeight="1" x14ac:dyDescent="0.2">
      <c r="A89" s="46" t="s">
        <v>100</v>
      </c>
      <c r="B89" s="46" t="s">
        <v>113</v>
      </c>
      <c r="C89" s="89">
        <v>400</v>
      </c>
      <c r="D89" s="46" t="s">
        <v>610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64">
        <f>VLOOKUP(H89,'Metales Pesados 2026'!H89:W563,16,FALSE)</f>
        <v>29</v>
      </c>
      <c r="K89" s="36">
        <f>VLOOKUP(H89,'Metales Pesados 2026'!H89:AJ563,29,FALSE)</f>
        <v>0</v>
      </c>
      <c r="L89" s="60">
        <f>VLOOKUP(H89,'Metales Pesados 2026'!H89:AW563,42,FALSE)</f>
        <v>27</v>
      </c>
      <c r="M89" s="36">
        <f>VLOOKUP(H89,'Metales Pesados 2026'!H89:BJ563,55,FALSE)</f>
        <v>0</v>
      </c>
      <c r="N89" s="36">
        <f>VLOOKUP(H89,'Metales Pesados 2026'!H89:BW563,68,FALSE)</f>
        <v>0</v>
      </c>
      <c r="O89" s="36">
        <f>VLOOKUP(H89,'Metales Pesados 2026'!H89:CJ563,81,FALSE)</f>
        <v>0</v>
      </c>
      <c r="P89" s="60">
        <f>VLOOKUP(H89,'Metales Pesados 2026'!H89:CW563,94,FALSE)</f>
        <v>0</v>
      </c>
    </row>
    <row r="90" spans="1:16" ht="13.05" customHeight="1" x14ac:dyDescent="0.2">
      <c r="A90" s="46" t="s">
        <v>6</v>
      </c>
      <c r="B90" s="46" t="s">
        <v>18</v>
      </c>
      <c r="C90" s="89">
        <v>400</v>
      </c>
      <c r="D90" s="46" t="s">
        <v>610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64">
        <f>VLOOKUP(H90,'Metales Pesados 2026'!H90:W564,16,FALSE)</f>
        <v>3</v>
      </c>
      <c r="K90" s="36">
        <f>VLOOKUP(H90,'Metales Pesados 2026'!H90:AJ564,29,FALSE)</f>
        <v>0</v>
      </c>
      <c r="L90" s="60">
        <f>VLOOKUP(H90,'Metales Pesados 2026'!H90:AW564,42,FALSE)</f>
        <v>3</v>
      </c>
      <c r="M90" s="36">
        <f>VLOOKUP(H90,'Metales Pesados 2026'!H90:BJ564,55,FALSE)</f>
        <v>0</v>
      </c>
      <c r="N90" s="36">
        <f>VLOOKUP(H90,'Metales Pesados 2026'!H90:BW564,68,FALSE)</f>
        <v>0</v>
      </c>
      <c r="O90" s="36">
        <f>VLOOKUP(H90,'Metales Pesados 2026'!H90:CJ564,81,FALSE)</f>
        <v>0</v>
      </c>
      <c r="P90" s="60">
        <f>VLOOKUP(H90,'Metales Pesados 2026'!H90:CW564,94,FALSE)</f>
        <v>0</v>
      </c>
    </row>
    <row r="91" spans="1:16" ht="13.05" customHeight="1" x14ac:dyDescent="0.2">
      <c r="A91" s="46" t="s">
        <v>6</v>
      </c>
      <c r="B91" s="46" t="s">
        <v>18</v>
      </c>
      <c r="C91" s="89">
        <v>400</v>
      </c>
      <c r="D91" s="46" t="s">
        <v>610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64">
        <f>VLOOKUP(H91,'Metales Pesados 2026'!H91:W565,16,FALSE)</f>
        <v>26</v>
      </c>
      <c r="K91" s="36">
        <f>VLOOKUP(H91,'Metales Pesados 2026'!H91:AJ565,29,FALSE)</f>
        <v>6</v>
      </c>
      <c r="L91" s="60">
        <f>VLOOKUP(H91,'Metales Pesados 2026'!H91:AW565,42,FALSE)</f>
        <v>26</v>
      </c>
      <c r="M91" s="36">
        <f>VLOOKUP(H91,'Metales Pesados 2026'!H91:BJ565,55,FALSE)</f>
        <v>0</v>
      </c>
      <c r="N91" s="36">
        <f>VLOOKUP(H91,'Metales Pesados 2026'!H91:BW565,68,FALSE)</f>
        <v>0</v>
      </c>
      <c r="O91" s="36">
        <f>VLOOKUP(H91,'Metales Pesados 2026'!H91:CJ565,81,FALSE)</f>
        <v>0</v>
      </c>
      <c r="P91" s="60">
        <f>VLOOKUP(H91,'Metales Pesados 2026'!H91:CW565,94,FALSE)</f>
        <v>0</v>
      </c>
    </row>
    <row r="92" spans="1:16" ht="13.05" customHeight="1" x14ac:dyDescent="0.2">
      <c r="A92" s="46" t="s">
        <v>6</v>
      </c>
      <c r="B92" s="46" t="s">
        <v>18</v>
      </c>
      <c r="C92" s="89">
        <v>400</v>
      </c>
      <c r="D92" s="46" t="s">
        <v>610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64">
        <f>VLOOKUP(H92,'Metales Pesados 2026'!H92:W566,16,FALSE)</f>
        <v>17</v>
      </c>
      <c r="K92" s="36">
        <f>VLOOKUP(H92,'Metales Pesados 2026'!H92:AJ566,29,FALSE)</f>
        <v>1</v>
      </c>
      <c r="L92" s="60">
        <f>VLOOKUP(H92,'Metales Pesados 2026'!H92:AW566,42,FALSE)</f>
        <v>17</v>
      </c>
      <c r="M92" s="36">
        <f>VLOOKUP(H92,'Metales Pesados 2026'!H92:BJ566,55,FALSE)</f>
        <v>0</v>
      </c>
      <c r="N92" s="36">
        <f>VLOOKUP(H92,'Metales Pesados 2026'!H92:BW566,68,FALSE)</f>
        <v>0</v>
      </c>
      <c r="O92" s="36">
        <f>VLOOKUP(H92,'Metales Pesados 2026'!H92:CJ566,81,FALSE)</f>
        <v>0</v>
      </c>
      <c r="P92" s="60">
        <f>VLOOKUP(H92,'Metales Pesados 2026'!H92:CW566,94,FALSE)</f>
        <v>0</v>
      </c>
    </row>
    <row r="93" spans="1:16" ht="13.05" customHeight="1" x14ac:dyDescent="0.2">
      <c r="A93" s="46" t="s">
        <v>6</v>
      </c>
      <c r="B93" s="46" t="s">
        <v>18</v>
      </c>
      <c r="C93" s="89">
        <v>400</v>
      </c>
      <c r="D93" s="46" t="s">
        <v>610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64">
        <f>VLOOKUP(H93,'Metales Pesados 2026'!H93:W567,16,FALSE)</f>
        <v>10</v>
      </c>
      <c r="K93" s="36">
        <f>VLOOKUP(H93,'Metales Pesados 2026'!H93:AJ567,29,FALSE)</f>
        <v>0</v>
      </c>
      <c r="L93" s="60">
        <f>VLOOKUP(H93,'Metales Pesados 2026'!H93:AW567,42,FALSE)</f>
        <v>10</v>
      </c>
      <c r="M93" s="36">
        <f>VLOOKUP(H93,'Metales Pesados 2026'!H93:BJ567,55,FALSE)</f>
        <v>0</v>
      </c>
      <c r="N93" s="36">
        <f>VLOOKUP(H93,'Metales Pesados 2026'!H93:BW567,68,FALSE)</f>
        <v>0</v>
      </c>
      <c r="O93" s="36">
        <f>VLOOKUP(H93,'Metales Pesados 2026'!H93:CJ567,81,FALSE)</f>
        <v>0</v>
      </c>
      <c r="P93" s="60">
        <f>VLOOKUP(H93,'Metales Pesados 2026'!H93:CW567,94,FALSE)</f>
        <v>0</v>
      </c>
    </row>
    <row r="94" spans="1:16" ht="13.05" customHeight="1" x14ac:dyDescent="0.2">
      <c r="A94" s="46" t="s">
        <v>6</v>
      </c>
      <c r="B94" s="46" t="s">
        <v>18</v>
      </c>
      <c r="C94" s="89">
        <v>400</v>
      </c>
      <c r="D94" s="46" t="s">
        <v>610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64">
        <f>VLOOKUP(H94,'Metales Pesados 2026'!H94:W568,16,FALSE)</f>
        <v>144</v>
      </c>
      <c r="K94" s="36">
        <f>VLOOKUP(H94,'Metales Pesados 2026'!H94:AJ568,29,FALSE)</f>
        <v>6</v>
      </c>
      <c r="L94" s="60">
        <f>VLOOKUP(H94,'Metales Pesados 2026'!H94:AW568,42,FALSE)</f>
        <v>132</v>
      </c>
      <c r="M94" s="36">
        <f>VLOOKUP(H94,'Metales Pesados 2026'!H94:BJ568,55,FALSE)</f>
        <v>0</v>
      </c>
      <c r="N94" s="36">
        <f>VLOOKUP(H94,'Metales Pesados 2026'!H94:BW568,68,FALSE)</f>
        <v>0</v>
      </c>
      <c r="O94" s="36">
        <f>VLOOKUP(H94,'Metales Pesados 2026'!H94:CJ568,81,FALSE)</f>
        <v>0</v>
      </c>
      <c r="P94" s="60">
        <f>VLOOKUP(H94,'Metales Pesados 2026'!H94:CW568,94,FALSE)</f>
        <v>0</v>
      </c>
    </row>
    <row r="95" spans="1:16" ht="13.05" customHeight="1" x14ac:dyDescent="0.2">
      <c r="A95" s="46" t="s">
        <v>6</v>
      </c>
      <c r="B95" s="46" t="s">
        <v>18</v>
      </c>
      <c r="C95" s="89">
        <v>400</v>
      </c>
      <c r="D95" s="46" t="s">
        <v>610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64">
        <f>VLOOKUP(H95,'Metales Pesados 2026'!H95:W569,16,FALSE)</f>
        <v>0</v>
      </c>
      <c r="K95" s="36">
        <f>VLOOKUP(H95,'Metales Pesados 2026'!H95:AJ569,29,FALSE)</f>
        <v>0</v>
      </c>
      <c r="L95" s="60">
        <f>VLOOKUP(H95,'Metales Pesados 2026'!H95:AW569,42,FALSE)</f>
        <v>0</v>
      </c>
      <c r="M95" s="36">
        <f>VLOOKUP(H95,'Metales Pesados 2026'!H95:BJ569,55,FALSE)</f>
        <v>0</v>
      </c>
      <c r="N95" s="36">
        <f>VLOOKUP(H95,'Metales Pesados 2026'!H95:BW569,68,FALSE)</f>
        <v>0</v>
      </c>
      <c r="O95" s="36">
        <f>VLOOKUP(H95,'Metales Pesados 2026'!H95:CJ569,81,FALSE)</f>
        <v>0</v>
      </c>
      <c r="P95" s="60">
        <f>VLOOKUP(H95,'Metales Pesados 2026'!H95:CW569,94,FALSE)</f>
        <v>0</v>
      </c>
    </row>
    <row r="96" spans="1:16" ht="13.05" customHeight="1" x14ac:dyDescent="0.2">
      <c r="A96" s="46" t="s">
        <v>6</v>
      </c>
      <c r="B96" s="46" t="s">
        <v>18</v>
      </c>
      <c r="C96" s="89">
        <v>400</v>
      </c>
      <c r="D96" s="46" t="s">
        <v>610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64">
        <f>VLOOKUP(H96,'Metales Pesados 2026'!H96:W570,16,FALSE)</f>
        <v>0</v>
      </c>
      <c r="K96" s="36">
        <f>VLOOKUP(H96,'Metales Pesados 2026'!H96:AJ570,29,FALSE)</f>
        <v>1</v>
      </c>
      <c r="L96" s="60">
        <f>VLOOKUP(H96,'Metales Pesados 2026'!H96:AW570,42,FALSE)</f>
        <v>0</v>
      </c>
      <c r="M96" s="36">
        <f>VLOOKUP(H96,'Metales Pesados 2026'!H96:BJ570,55,FALSE)</f>
        <v>0</v>
      </c>
      <c r="N96" s="36">
        <f>VLOOKUP(H96,'Metales Pesados 2026'!H96:BW570,68,FALSE)</f>
        <v>0</v>
      </c>
      <c r="O96" s="36">
        <f>VLOOKUP(H96,'Metales Pesados 2026'!H96:CJ570,81,FALSE)</f>
        <v>0</v>
      </c>
      <c r="P96" s="60">
        <f>VLOOKUP(H96,'Metales Pesados 2026'!H96:CW570,94,FALSE)</f>
        <v>0</v>
      </c>
    </row>
    <row r="97" spans="1:16" ht="13.05" customHeight="1" x14ac:dyDescent="0.2">
      <c r="A97" s="46" t="s">
        <v>6</v>
      </c>
      <c r="B97" s="46" t="s">
        <v>18</v>
      </c>
      <c r="C97" s="89">
        <v>400</v>
      </c>
      <c r="D97" s="46" t="s">
        <v>610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64">
        <f>VLOOKUP(H97,'Metales Pesados 2026'!H97:W571,16,FALSE)</f>
        <v>0</v>
      </c>
      <c r="K97" s="36">
        <f>VLOOKUP(H97,'Metales Pesados 2026'!H97:AJ571,29,FALSE)</f>
        <v>0</v>
      </c>
      <c r="L97" s="60">
        <f>VLOOKUP(H97,'Metales Pesados 2026'!H97:AW571,42,FALSE)</f>
        <v>0</v>
      </c>
      <c r="M97" s="36">
        <f>VLOOKUP(H97,'Metales Pesados 2026'!H97:BJ571,55,FALSE)</f>
        <v>0</v>
      </c>
      <c r="N97" s="36">
        <f>VLOOKUP(H97,'Metales Pesados 2026'!H97:BW571,68,FALSE)</f>
        <v>0</v>
      </c>
      <c r="O97" s="36">
        <f>VLOOKUP(H97,'Metales Pesados 2026'!H97:CJ571,81,FALSE)</f>
        <v>0</v>
      </c>
      <c r="P97" s="60">
        <f>VLOOKUP(H97,'Metales Pesados 2026'!H97:CW571,94,FALSE)</f>
        <v>0</v>
      </c>
    </row>
    <row r="98" spans="1:16" ht="13.05" customHeight="1" x14ac:dyDescent="0.2">
      <c r="A98" s="46" t="s">
        <v>6</v>
      </c>
      <c r="B98" s="46" t="s">
        <v>18</v>
      </c>
      <c r="C98" s="89">
        <v>400</v>
      </c>
      <c r="D98" s="46" t="s">
        <v>610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64">
        <f>VLOOKUP(H98,'Metales Pesados 2026'!H98:W572,16,FALSE)</f>
        <v>13</v>
      </c>
      <c r="K98" s="36">
        <f>VLOOKUP(H98,'Metales Pesados 2026'!H98:AJ572,29,FALSE)</f>
        <v>2</v>
      </c>
      <c r="L98" s="60">
        <f>VLOOKUP(H98,'Metales Pesados 2026'!H98:AW572,42,FALSE)</f>
        <v>12</v>
      </c>
      <c r="M98" s="36">
        <f>VLOOKUP(H98,'Metales Pesados 2026'!H98:BJ572,55,FALSE)</f>
        <v>0</v>
      </c>
      <c r="N98" s="36">
        <f>VLOOKUP(H98,'Metales Pesados 2026'!H98:BW572,68,FALSE)</f>
        <v>0</v>
      </c>
      <c r="O98" s="36">
        <f>VLOOKUP(H98,'Metales Pesados 2026'!H98:CJ572,81,FALSE)</f>
        <v>0</v>
      </c>
      <c r="P98" s="60">
        <f>VLOOKUP(H98,'Metales Pesados 2026'!H98:CW572,94,FALSE)</f>
        <v>0</v>
      </c>
    </row>
    <row r="99" spans="1:16" ht="13.05" customHeight="1" x14ac:dyDescent="0.2">
      <c r="A99" s="46" t="s">
        <v>6</v>
      </c>
      <c r="B99" s="46" t="s">
        <v>128</v>
      </c>
      <c r="C99" s="89">
        <v>400</v>
      </c>
      <c r="D99" s="46" t="s">
        <v>610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64">
        <f>VLOOKUP(H99,'Metales Pesados 2026'!H99:W573,16,FALSE)</f>
        <v>178</v>
      </c>
      <c r="K99" s="36">
        <f>VLOOKUP(H99,'Metales Pesados 2026'!H99:AJ573,29,FALSE)</f>
        <v>0</v>
      </c>
      <c r="L99" s="60">
        <f>VLOOKUP(H99,'Metales Pesados 2026'!H99:AW573,42,FALSE)</f>
        <v>175</v>
      </c>
      <c r="M99" s="36">
        <f>VLOOKUP(H99,'Metales Pesados 2026'!H99:BJ573,55,FALSE)</f>
        <v>0</v>
      </c>
      <c r="N99" s="36">
        <f>VLOOKUP(H99,'Metales Pesados 2026'!H99:BW573,68,FALSE)</f>
        <v>0</v>
      </c>
      <c r="O99" s="36">
        <f>VLOOKUP(H99,'Metales Pesados 2026'!H99:CJ573,81,FALSE)</f>
        <v>0</v>
      </c>
      <c r="P99" s="60">
        <f>VLOOKUP(H99,'Metales Pesados 2026'!H99:CW573,94,FALSE)</f>
        <v>0</v>
      </c>
    </row>
    <row r="100" spans="1:16" ht="13.05" customHeight="1" x14ac:dyDescent="0.2">
      <c r="A100" s="46" t="s">
        <v>6</v>
      </c>
      <c r="B100" s="46" t="s">
        <v>128</v>
      </c>
      <c r="C100" s="89">
        <v>400</v>
      </c>
      <c r="D100" s="46" t="s">
        <v>610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64">
        <f>VLOOKUP(H100,'Metales Pesados 2026'!H100:W574,16,FALSE)</f>
        <v>12</v>
      </c>
      <c r="K100" s="36">
        <f>VLOOKUP(H100,'Metales Pesados 2026'!H100:AJ574,29,FALSE)</f>
        <v>0</v>
      </c>
      <c r="L100" s="60">
        <f>VLOOKUP(H100,'Metales Pesados 2026'!H100:AW574,42,FALSE)</f>
        <v>12</v>
      </c>
      <c r="M100" s="36">
        <f>VLOOKUP(H100,'Metales Pesados 2026'!H100:BJ574,55,FALSE)</f>
        <v>0</v>
      </c>
      <c r="N100" s="36">
        <f>VLOOKUP(H100,'Metales Pesados 2026'!H100:BW574,68,FALSE)</f>
        <v>0</v>
      </c>
      <c r="O100" s="36">
        <f>VLOOKUP(H100,'Metales Pesados 2026'!H100:CJ574,81,FALSE)</f>
        <v>0</v>
      </c>
      <c r="P100" s="60">
        <f>VLOOKUP(H100,'Metales Pesados 2026'!H100:CW574,94,FALSE)</f>
        <v>0</v>
      </c>
    </row>
    <row r="101" spans="1:16" ht="13.05" customHeight="1" x14ac:dyDescent="0.2">
      <c r="A101" s="46" t="s">
        <v>6</v>
      </c>
      <c r="B101" s="46" t="s">
        <v>128</v>
      </c>
      <c r="C101" s="89">
        <v>400</v>
      </c>
      <c r="D101" s="46" t="s">
        <v>610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64">
        <f>VLOOKUP(H101,'Metales Pesados 2026'!H101:W575,16,FALSE)</f>
        <v>17</v>
      </c>
      <c r="K101" s="36">
        <f>VLOOKUP(H101,'Metales Pesados 2026'!H101:AJ575,29,FALSE)</f>
        <v>0</v>
      </c>
      <c r="L101" s="60">
        <f>VLOOKUP(H101,'Metales Pesados 2026'!H101:AW575,42,FALSE)</f>
        <v>15</v>
      </c>
      <c r="M101" s="36">
        <f>VLOOKUP(H101,'Metales Pesados 2026'!H101:BJ575,55,FALSE)</f>
        <v>0</v>
      </c>
      <c r="N101" s="36">
        <f>VLOOKUP(H101,'Metales Pesados 2026'!H101:BW575,68,FALSE)</f>
        <v>0</v>
      </c>
      <c r="O101" s="36">
        <f>VLOOKUP(H101,'Metales Pesados 2026'!H101:CJ575,81,FALSE)</f>
        <v>0</v>
      </c>
      <c r="P101" s="60">
        <f>VLOOKUP(H101,'Metales Pesados 2026'!H101:CW575,94,FALSE)</f>
        <v>0</v>
      </c>
    </row>
    <row r="102" spans="1:16" ht="13.05" customHeight="1" x14ac:dyDescent="0.2">
      <c r="A102" s="46" t="s">
        <v>6</v>
      </c>
      <c r="B102" s="46" t="s">
        <v>128</v>
      </c>
      <c r="C102" s="89">
        <v>400</v>
      </c>
      <c r="D102" s="46" t="s">
        <v>610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64">
        <f>VLOOKUP(H102,'Metales Pesados 2026'!H102:W576,16,FALSE)</f>
        <v>132</v>
      </c>
      <c r="K102" s="36">
        <f>VLOOKUP(H102,'Metales Pesados 2026'!H102:AJ576,29,FALSE)</f>
        <v>7</v>
      </c>
      <c r="L102" s="60">
        <f>VLOOKUP(H102,'Metales Pesados 2026'!H102:AW576,42,FALSE)</f>
        <v>131</v>
      </c>
      <c r="M102" s="36">
        <f>VLOOKUP(H102,'Metales Pesados 2026'!H102:BJ576,55,FALSE)</f>
        <v>0</v>
      </c>
      <c r="N102" s="36">
        <f>VLOOKUP(H102,'Metales Pesados 2026'!H102:BW576,68,FALSE)</f>
        <v>0</v>
      </c>
      <c r="O102" s="36">
        <f>VLOOKUP(H102,'Metales Pesados 2026'!H102:CJ576,81,FALSE)</f>
        <v>0</v>
      </c>
      <c r="P102" s="60">
        <f>VLOOKUP(H102,'Metales Pesados 2026'!H102:CW576,94,FALSE)</f>
        <v>0</v>
      </c>
    </row>
    <row r="103" spans="1:16" ht="13.05" customHeight="1" x14ac:dyDescent="0.2">
      <c r="A103" s="46" t="s">
        <v>6</v>
      </c>
      <c r="B103" s="46" t="s">
        <v>128</v>
      </c>
      <c r="C103" s="89">
        <v>400</v>
      </c>
      <c r="D103" s="46" t="s">
        <v>610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64">
        <f>VLOOKUP(H103,'Metales Pesados 2026'!H103:W577,16,FALSE)</f>
        <v>24</v>
      </c>
      <c r="K103" s="36">
        <f>VLOOKUP(H103,'Metales Pesados 2026'!H103:AJ577,29,FALSE)</f>
        <v>3</v>
      </c>
      <c r="L103" s="60">
        <f>VLOOKUP(H103,'Metales Pesados 2026'!H103:AW577,42,FALSE)</f>
        <v>18</v>
      </c>
      <c r="M103" s="36">
        <f>VLOOKUP(H103,'Metales Pesados 2026'!H103:BJ577,55,FALSE)</f>
        <v>0</v>
      </c>
      <c r="N103" s="36">
        <f>VLOOKUP(H103,'Metales Pesados 2026'!H103:BW577,68,FALSE)</f>
        <v>0</v>
      </c>
      <c r="O103" s="36">
        <f>VLOOKUP(H103,'Metales Pesados 2026'!H103:CJ577,81,FALSE)</f>
        <v>0</v>
      </c>
      <c r="P103" s="60">
        <f>VLOOKUP(H103,'Metales Pesados 2026'!H103:CW577,94,FALSE)</f>
        <v>0</v>
      </c>
    </row>
    <row r="104" spans="1:16" ht="13.05" customHeight="1" x14ac:dyDescent="0.2">
      <c r="A104" s="46" t="s">
        <v>6</v>
      </c>
      <c r="B104" s="46" t="s">
        <v>133</v>
      </c>
      <c r="C104" s="89">
        <v>400</v>
      </c>
      <c r="D104" s="46" t="s">
        <v>610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64">
        <f>VLOOKUP(H104,'Metales Pesados 2026'!H104:W578,16,FALSE)</f>
        <v>0</v>
      </c>
      <c r="K104" s="36">
        <f>VLOOKUP(H104,'Metales Pesados 2026'!H104:AJ578,29,FALSE)</f>
        <v>0</v>
      </c>
      <c r="L104" s="60">
        <f>VLOOKUP(H104,'Metales Pesados 2026'!H104:AW578,42,FALSE)</f>
        <v>0</v>
      </c>
      <c r="M104" s="36">
        <f>VLOOKUP(H104,'Metales Pesados 2026'!H104:BJ578,55,FALSE)</f>
        <v>0</v>
      </c>
      <c r="N104" s="36">
        <f>VLOOKUP(H104,'Metales Pesados 2026'!H104:BW578,68,FALSE)</f>
        <v>0</v>
      </c>
      <c r="O104" s="36">
        <f>VLOOKUP(H104,'Metales Pesados 2026'!H104:CJ578,81,FALSE)</f>
        <v>0</v>
      </c>
      <c r="P104" s="60">
        <f>VLOOKUP(H104,'Metales Pesados 2026'!H104:CW578,94,FALSE)</f>
        <v>0</v>
      </c>
    </row>
    <row r="105" spans="1:16" ht="13.05" customHeight="1" x14ac:dyDescent="0.2">
      <c r="A105" s="46" t="s">
        <v>6</v>
      </c>
      <c r="B105" s="46" t="s">
        <v>133</v>
      </c>
      <c r="C105" s="89">
        <v>400</v>
      </c>
      <c r="D105" s="46" t="s">
        <v>610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64">
        <f>VLOOKUP(H105,'Metales Pesados 2026'!H105:W579,16,FALSE)</f>
        <v>0</v>
      </c>
      <c r="K105" s="36">
        <f>VLOOKUP(H105,'Metales Pesados 2026'!H105:AJ579,29,FALSE)</f>
        <v>0</v>
      </c>
      <c r="L105" s="60">
        <f>VLOOKUP(H105,'Metales Pesados 2026'!H105:AW579,42,FALSE)</f>
        <v>0</v>
      </c>
      <c r="M105" s="36">
        <f>VLOOKUP(H105,'Metales Pesados 2026'!H105:BJ579,55,FALSE)</f>
        <v>0</v>
      </c>
      <c r="N105" s="36">
        <f>VLOOKUP(H105,'Metales Pesados 2026'!H105:BW579,68,FALSE)</f>
        <v>0</v>
      </c>
      <c r="O105" s="36">
        <f>VLOOKUP(H105,'Metales Pesados 2026'!H105:CJ579,81,FALSE)</f>
        <v>0</v>
      </c>
      <c r="P105" s="60">
        <f>VLOOKUP(H105,'Metales Pesados 2026'!H105:CW579,94,FALSE)</f>
        <v>0</v>
      </c>
    </row>
    <row r="106" spans="1:16" ht="13.05" customHeight="1" x14ac:dyDescent="0.2">
      <c r="A106" s="46" t="s">
        <v>6</v>
      </c>
      <c r="B106" s="46" t="s">
        <v>133</v>
      </c>
      <c r="C106" s="89">
        <v>400</v>
      </c>
      <c r="D106" s="46" t="s">
        <v>610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64">
        <f>VLOOKUP(H106,'Metales Pesados 2026'!H106:W580,16,FALSE)</f>
        <v>0</v>
      </c>
      <c r="K106" s="36">
        <f>VLOOKUP(H106,'Metales Pesados 2026'!H106:AJ580,29,FALSE)</f>
        <v>0</v>
      </c>
      <c r="L106" s="60">
        <f>VLOOKUP(H106,'Metales Pesados 2026'!H106:AW580,42,FALSE)</f>
        <v>0</v>
      </c>
      <c r="M106" s="36">
        <f>VLOOKUP(H106,'Metales Pesados 2026'!H106:BJ580,55,FALSE)</f>
        <v>0</v>
      </c>
      <c r="N106" s="36">
        <f>VLOOKUP(H106,'Metales Pesados 2026'!H106:BW580,68,FALSE)</f>
        <v>0</v>
      </c>
      <c r="O106" s="36">
        <f>VLOOKUP(H106,'Metales Pesados 2026'!H106:CJ580,81,FALSE)</f>
        <v>0</v>
      </c>
      <c r="P106" s="60">
        <f>VLOOKUP(H106,'Metales Pesados 2026'!H106:CW580,94,FALSE)</f>
        <v>0</v>
      </c>
    </row>
    <row r="107" spans="1:16" ht="13.05" customHeight="1" x14ac:dyDescent="0.2">
      <c r="A107" s="46" t="s">
        <v>6</v>
      </c>
      <c r="B107" s="46" t="s">
        <v>133</v>
      </c>
      <c r="C107" s="89">
        <v>400</v>
      </c>
      <c r="D107" s="46" t="s">
        <v>610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64">
        <f>VLOOKUP(H107,'Metales Pesados 2026'!H107:W581,16,FALSE)</f>
        <v>0</v>
      </c>
      <c r="K107" s="36">
        <f>VLOOKUP(H107,'Metales Pesados 2026'!H107:AJ581,29,FALSE)</f>
        <v>0</v>
      </c>
      <c r="L107" s="60">
        <f>VLOOKUP(H107,'Metales Pesados 2026'!H107:AW581,42,FALSE)</f>
        <v>0</v>
      </c>
      <c r="M107" s="36">
        <f>VLOOKUP(H107,'Metales Pesados 2026'!H107:BJ581,55,FALSE)</f>
        <v>0</v>
      </c>
      <c r="N107" s="36">
        <f>VLOOKUP(H107,'Metales Pesados 2026'!H107:BW581,68,FALSE)</f>
        <v>0</v>
      </c>
      <c r="O107" s="36">
        <f>VLOOKUP(H107,'Metales Pesados 2026'!H107:CJ581,81,FALSE)</f>
        <v>0</v>
      </c>
      <c r="P107" s="60">
        <f>VLOOKUP(H107,'Metales Pesados 2026'!H107:CW581,94,FALSE)</f>
        <v>0</v>
      </c>
    </row>
    <row r="108" spans="1:16" ht="13.05" customHeight="1" x14ac:dyDescent="0.2">
      <c r="A108" s="46" t="s">
        <v>6</v>
      </c>
      <c r="B108" s="46" t="s">
        <v>133</v>
      </c>
      <c r="C108" s="89">
        <v>400</v>
      </c>
      <c r="D108" s="46" t="s">
        <v>610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64">
        <f>VLOOKUP(H108,'Metales Pesados 2026'!H108:W582,16,FALSE)</f>
        <v>0</v>
      </c>
      <c r="K108" s="36">
        <f>VLOOKUP(H108,'Metales Pesados 2026'!H108:AJ582,29,FALSE)</f>
        <v>0</v>
      </c>
      <c r="L108" s="60">
        <f>VLOOKUP(H108,'Metales Pesados 2026'!H108:AW582,42,FALSE)</f>
        <v>0</v>
      </c>
      <c r="M108" s="36">
        <f>VLOOKUP(H108,'Metales Pesados 2026'!H108:BJ582,55,FALSE)</f>
        <v>0</v>
      </c>
      <c r="N108" s="36">
        <f>VLOOKUP(H108,'Metales Pesados 2026'!H108:BW582,68,FALSE)</f>
        <v>0</v>
      </c>
      <c r="O108" s="36">
        <f>VLOOKUP(H108,'Metales Pesados 2026'!H108:CJ582,81,FALSE)</f>
        <v>0</v>
      </c>
      <c r="P108" s="60">
        <f>VLOOKUP(H108,'Metales Pesados 2026'!H108:CW582,94,FALSE)</f>
        <v>0</v>
      </c>
    </row>
    <row r="109" spans="1:16" ht="13.05" customHeight="1" x14ac:dyDescent="0.2">
      <c r="A109" s="46" t="s">
        <v>6</v>
      </c>
      <c r="B109" s="46" t="s">
        <v>133</v>
      </c>
      <c r="C109" s="89">
        <v>400</v>
      </c>
      <c r="D109" s="46" t="s">
        <v>610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64">
        <f>VLOOKUP(H109,'Metales Pesados 2026'!H109:W583,16,FALSE)</f>
        <v>0</v>
      </c>
      <c r="K109" s="36">
        <f>VLOOKUP(H109,'Metales Pesados 2026'!H109:AJ583,29,FALSE)</f>
        <v>0</v>
      </c>
      <c r="L109" s="60">
        <f>VLOOKUP(H109,'Metales Pesados 2026'!H109:AW583,42,FALSE)</f>
        <v>0</v>
      </c>
      <c r="M109" s="36">
        <f>VLOOKUP(H109,'Metales Pesados 2026'!H109:BJ583,55,FALSE)</f>
        <v>0</v>
      </c>
      <c r="N109" s="36">
        <f>VLOOKUP(H109,'Metales Pesados 2026'!H109:BW583,68,FALSE)</f>
        <v>0</v>
      </c>
      <c r="O109" s="36">
        <f>VLOOKUP(H109,'Metales Pesados 2026'!H109:CJ583,81,FALSE)</f>
        <v>0</v>
      </c>
      <c r="P109" s="60">
        <f>VLOOKUP(H109,'Metales Pesados 2026'!H109:CW583,94,FALSE)</f>
        <v>0</v>
      </c>
    </row>
    <row r="110" spans="1:16" ht="13.05" customHeight="1" x14ac:dyDescent="0.2">
      <c r="A110" s="46" t="s">
        <v>6</v>
      </c>
      <c r="B110" s="46" t="s">
        <v>133</v>
      </c>
      <c r="C110" s="89">
        <v>400</v>
      </c>
      <c r="D110" s="46" t="s">
        <v>610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64">
        <f>VLOOKUP(H110,'Metales Pesados 2026'!H110:W584,16,FALSE)</f>
        <v>0</v>
      </c>
      <c r="K110" s="36">
        <f>VLOOKUP(H110,'Metales Pesados 2026'!H110:AJ584,29,FALSE)</f>
        <v>0</v>
      </c>
      <c r="L110" s="60">
        <f>VLOOKUP(H110,'Metales Pesados 2026'!H110:AW584,42,FALSE)</f>
        <v>0</v>
      </c>
      <c r="M110" s="36">
        <f>VLOOKUP(H110,'Metales Pesados 2026'!H110:BJ584,55,FALSE)</f>
        <v>0</v>
      </c>
      <c r="N110" s="36">
        <f>VLOOKUP(H110,'Metales Pesados 2026'!H110:BW584,68,FALSE)</f>
        <v>0</v>
      </c>
      <c r="O110" s="36">
        <f>VLOOKUP(H110,'Metales Pesados 2026'!H110:CJ584,81,FALSE)</f>
        <v>0</v>
      </c>
      <c r="P110" s="60">
        <f>VLOOKUP(H110,'Metales Pesados 2026'!H110:CW584,94,FALSE)</f>
        <v>0</v>
      </c>
    </row>
    <row r="111" spans="1:16" ht="13.05" customHeight="1" x14ac:dyDescent="0.2">
      <c r="A111" s="46" t="s">
        <v>6</v>
      </c>
      <c r="B111" s="46" t="s">
        <v>133</v>
      </c>
      <c r="C111" s="89">
        <v>400</v>
      </c>
      <c r="D111" s="46" t="s">
        <v>610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64">
        <f>VLOOKUP(H111,'Metales Pesados 2026'!H111:W585,16,FALSE)</f>
        <v>0</v>
      </c>
      <c r="K111" s="36">
        <f>VLOOKUP(H111,'Metales Pesados 2026'!H111:AJ585,29,FALSE)</f>
        <v>0</v>
      </c>
      <c r="L111" s="60">
        <f>VLOOKUP(H111,'Metales Pesados 2026'!H111:AW585,42,FALSE)</f>
        <v>0</v>
      </c>
      <c r="M111" s="36">
        <f>VLOOKUP(H111,'Metales Pesados 2026'!H111:BJ585,55,FALSE)</f>
        <v>0</v>
      </c>
      <c r="N111" s="36">
        <f>VLOOKUP(H111,'Metales Pesados 2026'!H111:BW585,68,FALSE)</f>
        <v>0</v>
      </c>
      <c r="O111" s="36">
        <f>VLOOKUP(H111,'Metales Pesados 2026'!H111:CJ585,81,FALSE)</f>
        <v>0</v>
      </c>
      <c r="P111" s="60">
        <f>VLOOKUP(H111,'Metales Pesados 2026'!H111:CW585,94,FALSE)</f>
        <v>0</v>
      </c>
    </row>
    <row r="112" spans="1:16" ht="13.05" customHeight="1" x14ac:dyDescent="0.2">
      <c r="A112" s="46" t="s">
        <v>6</v>
      </c>
      <c r="B112" s="46" t="s">
        <v>142</v>
      </c>
      <c r="C112" s="89">
        <v>400</v>
      </c>
      <c r="D112" s="46" t="s">
        <v>610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64">
        <f>VLOOKUP(H112,'Metales Pesados 2026'!H112:W586,16,FALSE)</f>
        <v>4</v>
      </c>
      <c r="K112" s="36">
        <f>VLOOKUP(H112,'Metales Pesados 2026'!H112:AJ586,29,FALSE)</f>
        <v>0</v>
      </c>
      <c r="L112" s="60">
        <f>VLOOKUP(H112,'Metales Pesados 2026'!H112:AW586,42,FALSE)</f>
        <v>4</v>
      </c>
      <c r="M112" s="36">
        <f>VLOOKUP(H112,'Metales Pesados 2026'!H112:BJ586,55,FALSE)</f>
        <v>0</v>
      </c>
      <c r="N112" s="36">
        <f>VLOOKUP(H112,'Metales Pesados 2026'!H112:BW586,68,FALSE)</f>
        <v>0</v>
      </c>
      <c r="O112" s="36">
        <f>VLOOKUP(H112,'Metales Pesados 2026'!H112:CJ586,81,FALSE)</f>
        <v>0</v>
      </c>
      <c r="P112" s="60">
        <f>VLOOKUP(H112,'Metales Pesados 2026'!H112:CW586,94,FALSE)</f>
        <v>0</v>
      </c>
    </row>
    <row r="113" spans="1:16" ht="13.05" customHeight="1" x14ac:dyDescent="0.2">
      <c r="A113" s="46" t="s">
        <v>6</v>
      </c>
      <c r="B113" s="46" t="s">
        <v>142</v>
      </c>
      <c r="C113" s="89">
        <v>400</v>
      </c>
      <c r="D113" s="46" t="s">
        <v>610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64">
        <f>VLOOKUP(H113,'Metales Pesados 2026'!H113:W587,16,FALSE)</f>
        <v>0</v>
      </c>
      <c r="K113" s="36">
        <f>VLOOKUP(H113,'Metales Pesados 2026'!H113:AJ587,29,FALSE)</f>
        <v>0</v>
      </c>
      <c r="L113" s="60">
        <f>VLOOKUP(H113,'Metales Pesados 2026'!H113:AW587,42,FALSE)</f>
        <v>0</v>
      </c>
      <c r="M113" s="36">
        <f>VLOOKUP(H113,'Metales Pesados 2026'!H113:BJ587,55,FALSE)</f>
        <v>0</v>
      </c>
      <c r="N113" s="36">
        <f>VLOOKUP(H113,'Metales Pesados 2026'!H113:BW587,68,FALSE)</f>
        <v>0</v>
      </c>
      <c r="O113" s="36">
        <f>VLOOKUP(H113,'Metales Pesados 2026'!H113:CJ587,81,FALSE)</f>
        <v>0</v>
      </c>
      <c r="P113" s="60">
        <f>VLOOKUP(H113,'Metales Pesados 2026'!H113:CW587,94,FALSE)</f>
        <v>0</v>
      </c>
    </row>
    <row r="114" spans="1:16" ht="13.05" customHeight="1" x14ac:dyDescent="0.2">
      <c r="A114" s="46" t="s">
        <v>6</v>
      </c>
      <c r="B114" s="46" t="s">
        <v>142</v>
      </c>
      <c r="C114" s="89">
        <v>400</v>
      </c>
      <c r="D114" s="46" t="s">
        <v>610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64">
        <f>VLOOKUP(H114,'Metales Pesados 2026'!H114:W588,16,FALSE)</f>
        <v>0</v>
      </c>
      <c r="K114" s="36">
        <f>VLOOKUP(H114,'Metales Pesados 2026'!H114:AJ588,29,FALSE)</f>
        <v>0</v>
      </c>
      <c r="L114" s="60">
        <f>VLOOKUP(H114,'Metales Pesados 2026'!H114:AW588,42,FALSE)</f>
        <v>0</v>
      </c>
      <c r="M114" s="36">
        <f>VLOOKUP(H114,'Metales Pesados 2026'!H114:BJ588,55,FALSE)</f>
        <v>0</v>
      </c>
      <c r="N114" s="36">
        <f>VLOOKUP(H114,'Metales Pesados 2026'!H114:BW588,68,FALSE)</f>
        <v>0</v>
      </c>
      <c r="O114" s="36">
        <f>VLOOKUP(H114,'Metales Pesados 2026'!H114:CJ588,81,FALSE)</f>
        <v>0</v>
      </c>
      <c r="P114" s="60">
        <f>VLOOKUP(H114,'Metales Pesados 2026'!H114:CW588,94,FALSE)</f>
        <v>0</v>
      </c>
    </row>
    <row r="115" spans="1:16" ht="13.05" customHeight="1" x14ac:dyDescent="0.2">
      <c r="A115" s="46" t="s">
        <v>6</v>
      </c>
      <c r="B115" s="46" t="s">
        <v>142</v>
      </c>
      <c r="C115" s="89">
        <v>400</v>
      </c>
      <c r="D115" s="46" t="s">
        <v>610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64">
        <f>VLOOKUP(H115,'Metales Pesados 2026'!H115:W589,16,FALSE)</f>
        <v>0</v>
      </c>
      <c r="K115" s="36">
        <f>VLOOKUP(H115,'Metales Pesados 2026'!H115:AJ589,29,FALSE)</f>
        <v>0</v>
      </c>
      <c r="L115" s="60">
        <f>VLOOKUP(H115,'Metales Pesados 2026'!H115:AW589,42,FALSE)</f>
        <v>0</v>
      </c>
      <c r="M115" s="36">
        <f>VLOOKUP(H115,'Metales Pesados 2026'!H115:BJ589,55,FALSE)</f>
        <v>0</v>
      </c>
      <c r="N115" s="36">
        <f>VLOOKUP(H115,'Metales Pesados 2026'!H115:BW589,68,FALSE)</f>
        <v>0</v>
      </c>
      <c r="O115" s="36">
        <f>VLOOKUP(H115,'Metales Pesados 2026'!H115:CJ589,81,FALSE)</f>
        <v>0</v>
      </c>
      <c r="P115" s="60">
        <f>VLOOKUP(H115,'Metales Pesados 2026'!H115:CW589,94,FALSE)</f>
        <v>0</v>
      </c>
    </row>
    <row r="116" spans="1:16" ht="13.05" customHeight="1" x14ac:dyDescent="0.2">
      <c r="A116" s="46" t="s">
        <v>6</v>
      </c>
      <c r="B116" s="46" t="s">
        <v>142</v>
      </c>
      <c r="C116" s="89">
        <v>400</v>
      </c>
      <c r="D116" s="46" t="s">
        <v>610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64">
        <f>VLOOKUP(H116,'Metales Pesados 2026'!H116:W590,16,FALSE)</f>
        <v>0</v>
      </c>
      <c r="K116" s="36">
        <f>VLOOKUP(H116,'Metales Pesados 2026'!H116:AJ590,29,FALSE)</f>
        <v>0</v>
      </c>
      <c r="L116" s="60">
        <f>VLOOKUP(H116,'Metales Pesados 2026'!H116:AW590,42,FALSE)</f>
        <v>0</v>
      </c>
      <c r="M116" s="36">
        <f>VLOOKUP(H116,'Metales Pesados 2026'!H116:BJ590,55,FALSE)</f>
        <v>0</v>
      </c>
      <c r="N116" s="36">
        <f>VLOOKUP(H116,'Metales Pesados 2026'!H116:BW590,68,FALSE)</f>
        <v>0</v>
      </c>
      <c r="O116" s="36">
        <f>VLOOKUP(H116,'Metales Pesados 2026'!H116:CJ590,81,FALSE)</f>
        <v>0</v>
      </c>
      <c r="P116" s="60">
        <f>VLOOKUP(H116,'Metales Pesados 2026'!H116:CW590,94,FALSE)</f>
        <v>0</v>
      </c>
    </row>
    <row r="117" spans="1:16" ht="13.05" customHeight="1" x14ac:dyDescent="0.2">
      <c r="A117" s="46" t="s">
        <v>6</v>
      </c>
      <c r="B117" s="46" t="s">
        <v>142</v>
      </c>
      <c r="C117" s="89">
        <v>400</v>
      </c>
      <c r="D117" s="46" t="s">
        <v>610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64">
        <f>VLOOKUP(H117,'Metales Pesados 2026'!H117:W591,16,FALSE)</f>
        <v>0</v>
      </c>
      <c r="K117" s="36">
        <f>VLOOKUP(H117,'Metales Pesados 2026'!H117:AJ591,29,FALSE)</f>
        <v>0</v>
      </c>
      <c r="L117" s="60">
        <f>VLOOKUP(H117,'Metales Pesados 2026'!H117:AW591,42,FALSE)</f>
        <v>0</v>
      </c>
      <c r="M117" s="36">
        <f>VLOOKUP(H117,'Metales Pesados 2026'!H117:BJ591,55,FALSE)</f>
        <v>0</v>
      </c>
      <c r="N117" s="36">
        <f>VLOOKUP(H117,'Metales Pesados 2026'!H117:BW591,68,FALSE)</f>
        <v>0</v>
      </c>
      <c r="O117" s="36">
        <f>VLOOKUP(H117,'Metales Pesados 2026'!H117:CJ591,81,FALSE)</f>
        <v>0</v>
      </c>
      <c r="P117" s="60">
        <f>VLOOKUP(H117,'Metales Pesados 2026'!H117:CW591,94,FALSE)</f>
        <v>0</v>
      </c>
    </row>
    <row r="118" spans="1:16" ht="13.05" customHeight="1" x14ac:dyDescent="0.2">
      <c r="A118" s="46" t="s">
        <v>6</v>
      </c>
      <c r="B118" s="46" t="s">
        <v>142</v>
      </c>
      <c r="C118" s="89">
        <v>400</v>
      </c>
      <c r="D118" s="46" t="s">
        <v>610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64">
        <f>VLOOKUP(H118,'Metales Pesados 2026'!H118:W592,16,FALSE)</f>
        <v>0</v>
      </c>
      <c r="K118" s="36">
        <f>VLOOKUP(H118,'Metales Pesados 2026'!H118:AJ592,29,FALSE)</f>
        <v>0</v>
      </c>
      <c r="L118" s="60">
        <f>VLOOKUP(H118,'Metales Pesados 2026'!H118:AW592,42,FALSE)</f>
        <v>0</v>
      </c>
      <c r="M118" s="36">
        <f>VLOOKUP(H118,'Metales Pesados 2026'!H118:BJ592,55,FALSE)</f>
        <v>0</v>
      </c>
      <c r="N118" s="36">
        <f>VLOOKUP(H118,'Metales Pesados 2026'!H118:BW592,68,FALSE)</f>
        <v>0</v>
      </c>
      <c r="O118" s="36">
        <f>VLOOKUP(H118,'Metales Pesados 2026'!H118:CJ592,81,FALSE)</f>
        <v>0</v>
      </c>
      <c r="P118" s="60">
        <f>VLOOKUP(H118,'Metales Pesados 2026'!H118:CW592,94,FALSE)</f>
        <v>0</v>
      </c>
    </row>
    <row r="119" spans="1:16" ht="13.05" customHeight="1" x14ac:dyDescent="0.2">
      <c r="A119" s="46" t="s">
        <v>6</v>
      </c>
      <c r="B119" s="46" t="s">
        <v>149</v>
      </c>
      <c r="C119" s="89">
        <v>400</v>
      </c>
      <c r="D119" s="46" t="s">
        <v>610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64">
        <f>VLOOKUP(H119,'Metales Pesados 2026'!H119:W593,16,FALSE)</f>
        <v>0</v>
      </c>
      <c r="K119" s="36">
        <f>VLOOKUP(H119,'Metales Pesados 2026'!H119:AJ593,29,FALSE)</f>
        <v>0</v>
      </c>
      <c r="L119" s="60">
        <f>VLOOKUP(H119,'Metales Pesados 2026'!H119:AW593,42,FALSE)</f>
        <v>0</v>
      </c>
      <c r="M119" s="36">
        <f>VLOOKUP(H119,'Metales Pesados 2026'!H119:BJ593,55,FALSE)</f>
        <v>0</v>
      </c>
      <c r="N119" s="36">
        <f>VLOOKUP(H119,'Metales Pesados 2026'!H119:BW593,68,FALSE)</f>
        <v>0</v>
      </c>
      <c r="O119" s="36">
        <f>VLOOKUP(H119,'Metales Pesados 2026'!H119:CJ593,81,FALSE)</f>
        <v>0</v>
      </c>
      <c r="P119" s="60">
        <f>VLOOKUP(H119,'Metales Pesados 2026'!H119:CW593,94,FALSE)</f>
        <v>0</v>
      </c>
    </row>
    <row r="120" spans="1:16" ht="13.05" customHeight="1" x14ac:dyDescent="0.2">
      <c r="A120" s="46" t="s">
        <v>6</v>
      </c>
      <c r="B120" s="46" t="s">
        <v>149</v>
      </c>
      <c r="C120" s="89">
        <v>400</v>
      </c>
      <c r="D120" s="46" t="s">
        <v>610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64">
        <f>VLOOKUP(H120,'Metales Pesados 2026'!H120:W594,16,FALSE)</f>
        <v>0</v>
      </c>
      <c r="K120" s="36">
        <f>VLOOKUP(H120,'Metales Pesados 2026'!H120:AJ594,29,FALSE)</f>
        <v>0</v>
      </c>
      <c r="L120" s="60">
        <f>VLOOKUP(H120,'Metales Pesados 2026'!H120:AW594,42,FALSE)</f>
        <v>0</v>
      </c>
      <c r="M120" s="36">
        <f>VLOOKUP(H120,'Metales Pesados 2026'!H120:BJ594,55,FALSE)</f>
        <v>0</v>
      </c>
      <c r="N120" s="36">
        <f>VLOOKUP(H120,'Metales Pesados 2026'!H120:BW594,68,FALSE)</f>
        <v>0</v>
      </c>
      <c r="O120" s="36">
        <f>VLOOKUP(H120,'Metales Pesados 2026'!H120:CJ594,81,FALSE)</f>
        <v>0</v>
      </c>
      <c r="P120" s="60">
        <f>VLOOKUP(H120,'Metales Pesados 2026'!H120:CW594,94,FALSE)</f>
        <v>0</v>
      </c>
    </row>
    <row r="121" spans="1:16" ht="13.05" customHeight="1" x14ac:dyDescent="0.2">
      <c r="A121" s="46" t="s">
        <v>6</v>
      </c>
      <c r="B121" s="46" t="s">
        <v>149</v>
      </c>
      <c r="C121" s="89">
        <v>400</v>
      </c>
      <c r="D121" s="46" t="s">
        <v>610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64">
        <f>VLOOKUP(H121,'Metales Pesados 2026'!H121:W595,16,FALSE)</f>
        <v>0</v>
      </c>
      <c r="K121" s="36">
        <f>VLOOKUP(H121,'Metales Pesados 2026'!H121:AJ595,29,FALSE)</f>
        <v>0</v>
      </c>
      <c r="L121" s="60">
        <f>VLOOKUP(H121,'Metales Pesados 2026'!H121:AW595,42,FALSE)</f>
        <v>0</v>
      </c>
      <c r="M121" s="36">
        <f>VLOOKUP(H121,'Metales Pesados 2026'!H121:BJ595,55,FALSE)</f>
        <v>0</v>
      </c>
      <c r="N121" s="36">
        <f>VLOOKUP(H121,'Metales Pesados 2026'!H121:BW595,68,FALSE)</f>
        <v>0</v>
      </c>
      <c r="O121" s="36">
        <f>VLOOKUP(H121,'Metales Pesados 2026'!H121:CJ595,81,FALSE)</f>
        <v>0</v>
      </c>
      <c r="P121" s="60">
        <f>VLOOKUP(H121,'Metales Pesados 2026'!H121:CW595,94,FALSE)</f>
        <v>0</v>
      </c>
    </row>
    <row r="122" spans="1:16" ht="13.05" customHeight="1" x14ac:dyDescent="0.2">
      <c r="A122" s="46" t="s">
        <v>6</v>
      </c>
      <c r="B122" s="46" t="s">
        <v>149</v>
      </c>
      <c r="C122" s="89">
        <v>400</v>
      </c>
      <c r="D122" s="46" t="s">
        <v>610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64">
        <f>VLOOKUP(H122,'Metales Pesados 2026'!H122:W596,16,FALSE)</f>
        <v>0</v>
      </c>
      <c r="K122" s="36">
        <f>VLOOKUP(H122,'Metales Pesados 2026'!H122:AJ596,29,FALSE)</f>
        <v>0</v>
      </c>
      <c r="L122" s="60">
        <f>VLOOKUP(H122,'Metales Pesados 2026'!H122:AW596,42,FALSE)</f>
        <v>0</v>
      </c>
      <c r="M122" s="36">
        <f>VLOOKUP(H122,'Metales Pesados 2026'!H122:BJ596,55,FALSE)</f>
        <v>0</v>
      </c>
      <c r="N122" s="36">
        <f>VLOOKUP(H122,'Metales Pesados 2026'!H122:BW596,68,FALSE)</f>
        <v>0</v>
      </c>
      <c r="O122" s="36">
        <f>VLOOKUP(H122,'Metales Pesados 2026'!H122:CJ596,81,FALSE)</f>
        <v>0</v>
      </c>
      <c r="P122" s="60">
        <f>VLOOKUP(H122,'Metales Pesados 2026'!H122:CW596,94,FALSE)</f>
        <v>0</v>
      </c>
    </row>
    <row r="123" spans="1:16" ht="13.05" customHeight="1" x14ac:dyDescent="0.2">
      <c r="A123" s="46" t="s">
        <v>6</v>
      </c>
      <c r="B123" s="46" t="s">
        <v>154</v>
      </c>
      <c r="C123" s="89">
        <v>400</v>
      </c>
      <c r="D123" s="46" t="s">
        <v>610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64">
        <f>VLOOKUP(H123,'Metales Pesados 2026'!H123:W597,16,FALSE)</f>
        <v>0</v>
      </c>
      <c r="K123" s="36">
        <f>VLOOKUP(H123,'Metales Pesados 2026'!H123:AJ597,29,FALSE)</f>
        <v>0</v>
      </c>
      <c r="L123" s="60">
        <f>VLOOKUP(H123,'Metales Pesados 2026'!H123:AW597,42,FALSE)</f>
        <v>0</v>
      </c>
      <c r="M123" s="36">
        <f>VLOOKUP(H123,'Metales Pesados 2026'!H123:BJ597,55,FALSE)</f>
        <v>0</v>
      </c>
      <c r="N123" s="36">
        <f>VLOOKUP(H123,'Metales Pesados 2026'!H123:BW597,68,FALSE)</f>
        <v>0</v>
      </c>
      <c r="O123" s="36">
        <f>VLOOKUP(H123,'Metales Pesados 2026'!H123:CJ597,81,FALSE)</f>
        <v>0</v>
      </c>
      <c r="P123" s="60">
        <f>VLOOKUP(H123,'Metales Pesados 2026'!H123:CW597,94,FALSE)</f>
        <v>0</v>
      </c>
    </row>
    <row r="124" spans="1:16" ht="13.05" customHeight="1" x14ac:dyDescent="0.2">
      <c r="A124" s="46" t="s">
        <v>6</v>
      </c>
      <c r="B124" s="46" t="s">
        <v>154</v>
      </c>
      <c r="C124" s="89">
        <v>400</v>
      </c>
      <c r="D124" s="46" t="s">
        <v>610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64">
        <f>VLOOKUP(H124,'Metales Pesados 2026'!H124:W598,16,FALSE)</f>
        <v>0</v>
      </c>
      <c r="K124" s="36">
        <f>VLOOKUP(H124,'Metales Pesados 2026'!H124:AJ598,29,FALSE)</f>
        <v>0</v>
      </c>
      <c r="L124" s="60">
        <f>VLOOKUP(H124,'Metales Pesados 2026'!H124:AW598,42,FALSE)</f>
        <v>0</v>
      </c>
      <c r="M124" s="36">
        <f>VLOOKUP(H124,'Metales Pesados 2026'!H124:BJ598,55,FALSE)</f>
        <v>0</v>
      </c>
      <c r="N124" s="36">
        <f>VLOOKUP(H124,'Metales Pesados 2026'!H124:BW598,68,FALSE)</f>
        <v>0</v>
      </c>
      <c r="O124" s="36">
        <f>VLOOKUP(H124,'Metales Pesados 2026'!H124:CJ598,81,FALSE)</f>
        <v>0</v>
      </c>
      <c r="P124" s="60">
        <f>VLOOKUP(H124,'Metales Pesados 2026'!H124:CW598,94,FALSE)</f>
        <v>0</v>
      </c>
    </row>
    <row r="125" spans="1:16" ht="13.05" customHeight="1" x14ac:dyDescent="0.2">
      <c r="A125" s="46" t="s">
        <v>6</v>
      </c>
      <c r="B125" s="46" t="s">
        <v>154</v>
      </c>
      <c r="C125" s="89">
        <v>400</v>
      </c>
      <c r="D125" s="46" t="s">
        <v>610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64">
        <f>VLOOKUP(H125,'Metales Pesados 2026'!H125:W599,16,FALSE)</f>
        <v>0</v>
      </c>
      <c r="K125" s="36">
        <f>VLOOKUP(H125,'Metales Pesados 2026'!H125:AJ599,29,FALSE)</f>
        <v>0</v>
      </c>
      <c r="L125" s="60">
        <f>VLOOKUP(H125,'Metales Pesados 2026'!H125:AW599,42,FALSE)</f>
        <v>0</v>
      </c>
      <c r="M125" s="36">
        <f>VLOOKUP(H125,'Metales Pesados 2026'!H125:BJ599,55,FALSE)</f>
        <v>0</v>
      </c>
      <c r="N125" s="36">
        <f>VLOOKUP(H125,'Metales Pesados 2026'!H125:BW599,68,FALSE)</f>
        <v>0</v>
      </c>
      <c r="O125" s="36">
        <f>VLOOKUP(H125,'Metales Pesados 2026'!H125:CJ599,81,FALSE)</f>
        <v>0</v>
      </c>
      <c r="P125" s="60">
        <f>VLOOKUP(H125,'Metales Pesados 2026'!H125:CW599,94,FALSE)</f>
        <v>0</v>
      </c>
    </row>
    <row r="126" spans="1:16" ht="13.05" customHeight="1" x14ac:dyDescent="0.2">
      <c r="A126" s="46" t="s">
        <v>6</v>
      </c>
      <c r="B126" s="46" t="s">
        <v>154</v>
      </c>
      <c r="C126" s="89">
        <v>400</v>
      </c>
      <c r="D126" s="46" t="s">
        <v>610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64">
        <f>VLOOKUP(H126,'Metales Pesados 2026'!H126:W600,16,FALSE)</f>
        <v>0</v>
      </c>
      <c r="K126" s="36">
        <f>VLOOKUP(H126,'Metales Pesados 2026'!H126:AJ600,29,FALSE)</f>
        <v>0</v>
      </c>
      <c r="L126" s="60">
        <f>VLOOKUP(H126,'Metales Pesados 2026'!H126:AW600,42,FALSE)</f>
        <v>0</v>
      </c>
      <c r="M126" s="36">
        <f>VLOOKUP(H126,'Metales Pesados 2026'!H126:BJ600,55,FALSE)</f>
        <v>0</v>
      </c>
      <c r="N126" s="36">
        <f>VLOOKUP(H126,'Metales Pesados 2026'!H126:BW600,68,FALSE)</f>
        <v>0</v>
      </c>
      <c r="O126" s="36">
        <f>VLOOKUP(H126,'Metales Pesados 2026'!H126:CJ600,81,FALSE)</f>
        <v>0</v>
      </c>
      <c r="P126" s="60">
        <f>VLOOKUP(H126,'Metales Pesados 2026'!H126:CW600,94,FALSE)</f>
        <v>0</v>
      </c>
    </row>
    <row r="127" spans="1:16" ht="13.05" customHeight="1" x14ac:dyDescent="0.2">
      <c r="A127" s="46" t="s">
        <v>6</v>
      </c>
      <c r="B127" s="46" t="s">
        <v>154</v>
      </c>
      <c r="C127" s="89">
        <v>400</v>
      </c>
      <c r="D127" s="46" t="s">
        <v>610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64">
        <f>VLOOKUP(H127,'Metales Pesados 2026'!H127:W601,16,FALSE)</f>
        <v>0</v>
      </c>
      <c r="K127" s="36">
        <f>VLOOKUP(H127,'Metales Pesados 2026'!H127:AJ601,29,FALSE)</f>
        <v>0</v>
      </c>
      <c r="L127" s="60">
        <f>VLOOKUP(H127,'Metales Pesados 2026'!H127:AW601,42,FALSE)</f>
        <v>0</v>
      </c>
      <c r="M127" s="36">
        <f>VLOOKUP(H127,'Metales Pesados 2026'!H127:BJ601,55,FALSE)</f>
        <v>0</v>
      </c>
      <c r="N127" s="36">
        <f>VLOOKUP(H127,'Metales Pesados 2026'!H127:BW601,68,FALSE)</f>
        <v>0</v>
      </c>
      <c r="O127" s="36">
        <f>VLOOKUP(H127,'Metales Pesados 2026'!H127:CJ601,81,FALSE)</f>
        <v>0</v>
      </c>
      <c r="P127" s="60">
        <f>VLOOKUP(H127,'Metales Pesados 2026'!H127:CW601,94,FALSE)</f>
        <v>0</v>
      </c>
    </row>
    <row r="128" spans="1:16" ht="13.05" customHeight="1" x14ac:dyDescent="0.2">
      <c r="A128" s="46" t="s">
        <v>6</v>
      </c>
      <c r="B128" s="46" t="s">
        <v>154</v>
      </c>
      <c r="C128" s="89">
        <v>400</v>
      </c>
      <c r="D128" s="46" t="s">
        <v>610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64">
        <f>VLOOKUP(H128,'Metales Pesados 2026'!H128:W602,16,FALSE)</f>
        <v>0</v>
      </c>
      <c r="K128" s="36">
        <f>VLOOKUP(H128,'Metales Pesados 2026'!H128:AJ602,29,FALSE)</f>
        <v>0</v>
      </c>
      <c r="L128" s="60">
        <f>VLOOKUP(H128,'Metales Pesados 2026'!H128:AW602,42,FALSE)</f>
        <v>0</v>
      </c>
      <c r="M128" s="36">
        <f>VLOOKUP(H128,'Metales Pesados 2026'!H128:BJ602,55,FALSE)</f>
        <v>0</v>
      </c>
      <c r="N128" s="36">
        <f>VLOOKUP(H128,'Metales Pesados 2026'!H128:BW602,68,FALSE)</f>
        <v>0</v>
      </c>
      <c r="O128" s="36">
        <f>VLOOKUP(H128,'Metales Pesados 2026'!H128:CJ602,81,FALSE)</f>
        <v>0</v>
      </c>
      <c r="P128" s="60">
        <f>VLOOKUP(H128,'Metales Pesados 2026'!H128:CW602,94,FALSE)</f>
        <v>0</v>
      </c>
    </row>
    <row r="129" spans="1:16" ht="13.05" customHeight="1" x14ac:dyDescent="0.2">
      <c r="A129" s="46" t="s">
        <v>6</v>
      </c>
      <c r="B129" s="46" t="s">
        <v>154</v>
      </c>
      <c r="C129" s="89">
        <v>400</v>
      </c>
      <c r="D129" s="46" t="s">
        <v>610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64">
        <f>VLOOKUP(H129,'Metales Pesados 2026'!H129:W603,16,FALSE)</f>
        <v>0</v>
      </c>
      <c r="K129" s="36">
        <f>VLOOKUP(H129,'Metales Pesados 2026'!H129:AJ603,29,FALSE)</f>
        <v>0</v>
      </c>
      <c r="L129" s="60">
        <f>VLOOKUP(H129,'Metales Pesados 2026'!H129:AW603,42,FALSE)</f>
        <v>0</v>
      </c>
      <c r="M129" s="36">
        <f>VLOOKUP(H129,'Metales Pesados 2026'!H129:BJ603,55,FALSE)</f>
        <v>0</v>
      </c>
      <c r="N129" s="36">
        <f>VLOOKUP(H129,'Metales Pesados 2026'!H129:BW603,68,FALSE)</f>
        <v>0</v>
      </c>
      <c r="O129" s="36">
        <f>VLOOKUP(H129,'Metales Pesados 2026'!H129:CJ603,81,FALSE)</f>
        <v>0</v>
      </c>
      <c r="P129" s="60">
        <f>VLOOKUP(H129,'Metales Pesados 2026'!H129:CW603,94,FALSE)</f>
        <v>0</v>
      </c>
    </row>
    <row r="130" spans="1:16" ht="13.05" customHeight="1" x14ac:dyDescent="0.2">
      <c r="A130" s="46" t="s">
        <v>6</v>
      </c>
      <c r="B130" s="46" t="s">
        <v>154</v>
      </c>
      <c r="C130" s="89">
        <v>400</v>
      </c>
      <c r="D130" s="46" t="s">
        <v>610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64">
        <f>VLOOKUP(H130,'Metales Pesados 2026'!H130:W604,16,FALSE)</f>
        <v>0</v>
      </c>
      <c r="K130" s="36">
        <f>VLOOKUP(H130,'Metales Pesados 2026'!H130:AJ604,29,FALSE)</f>
        <v>0</v>
      </c>
      <c r="L130" s="60">
        <f>VLOOKUP(H130,'Metales Pesados 2026'!H130:AW604,42,FALSE)</f>
        <v>0</v>
      </c>
      <c r="M130" s="36">
        <f>VLOOKUP(H130,'Metales Pesados 2026'!H130:BJ604,55,FALSE)</f>
        <v>0</v>
      </c>
      <c r="N130" s="36">
        <f>VLOOKUP(H130,'Metales Pesados 2026'!H130:BW604,68,FALSE)</f>
        <v>0</v>
      </c>
      <c r="O130" s="36">
        <f>VLOOKUP(H130,'Metales Pesados 2026'!H130:CJ604,81,FALSE)</f>
        <v>0</v>
      </c>
      <c r="P130" s="60">
        <f>VLOOKUP(H130,'Metales Pesados 2026'!H130:CW604,94,FALSE)</f>
        <v>0</v>
      </c>
    </row>
    <row r="131" spans="1:16" ht="13.05" customHeight="1" x14ac:dyDescent="0.2">
      <c r="A131" s="46" t="s">
        <v>6</v>
      </c>
      <c r="B131" s="46" t="s">
        <v>154</v>
      </c>
      <c r="C131" s="89">
        <v>400</v>
      </c>
      <c r="D131" s="46" t="s">
        <v>610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64">
        <f>VLOOKUP(H131,'Metales Pesados 2026'!H131:W605,16,FALSE)</f>
        <v>0</v>
      </c>
      <c r="K131" s="36">
        <f>VLOOKUP(H131,'Metales Pesados 2026'!H131:AJ605,29,FALSE)</f>
        <v>0</v>
      </c>
      <c r="L131" s="60">
        <f>VLOOKUP(H131,'Metales Pesados 2026'!H131:AW605,42,FALSE)</f>
        <v>0</v>
      </c>
      <c r="M131" s="36">
        <f>VLOOKUP(H131,'Metales Pesados 2026'!H131:BJ605,55,FALSE)</f>
        <v>0</v>
      </c>
      <c r="N131" s="36">
        <f>VLOOKUP(H131,'Metales Pesados 2026'!H131:BW605,68,FALSE)</f>
        <v>0</v>
      </c>
      <c r="O131" s="36">
        <f>VLOOKUP(H131,'Metales Pesados 2026'!H131:CJ605,81,FALSE)</f>
        <v>0</v>
      </c>
      <c r="P131" s="60">
        <f>VLOOKUP(H131,'Metales Pesados 2026'!H131:CW605,94,FALSE)</f>
        <v>0</v>
      </c>
    </row>
    <row r="132" spans="1:16" ht="13.05" customHeight="1" x14ac:dyDescent="0.2">
      <c r="A132" s="46" t="s">
        <v>6</v>
      </c>
      <c r="B132" s="46" t="s">
        <v>154</v>
      </c>
      <c r="C132" s="89">
        <v>400</v>
      </c>
      <c r="D132" s="46" t="s">
        <v>610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64">
        <f>VLOOKUP(H132,'Metales Pesados 2026'!H132:W606,16,FALSE)</f>
        <v>0</v>
      </c>
      <c r="K132" s="36">
        <f>VLOOKUP(H132,'Metales Pesados 2026'!H132:AJ606,29,FALSE)</f>
        <v>0</v>
      </c>
      <c r="L132" s="60">
        <f>VLOOKUP(H132,'Metales Pesados 2026'!H132:AW606,42,FALSE)</f>
        <v>0</v>
      </c>
      <c r="M132" s="36">
        <f>VLOOKUP(H132,'Metales Pesados 2026'!H132:BJ606,55,FALSE)</f>
        <v>0</v>
      </c>
      <c r="N132" s="36">
        <f>VLOOKUP(H132,'Metales Pesados 2026'!H132:BW606,68,FALSE)</f>
        <v>0</v>
      </c>
      <c r="O132" s="36">
        <f>VLOOKUP(H132,'Metales Pesados 2026'!H132:CJ606,81,FALSE)</f>
        <v>0</v>
      </c>
      <c r="P132" s="60">
        <f>VLOOKUP(H132,'Metales Pesados 2026'!H132:CW606,94,FALSE)</f>
        <v>0</v>
      </c>
    </row>
    <row r="133" spans="1:16" ht="13.05" customHeight="1" x14ac:dyDescent="0.2">
      <c r="A133" s="46" t="s">
        <v>6</v>
      </c>
      <c r="B133" s="46" t="s">
        <v>154</v>
      </c>
      <c r="C133" s="89">
        <v>400</v>
      </c>
      <c r="D133" s="46" t="s">
        <v>610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64">
        <f>VLOOKUP(H133,'Metales Pesados 2026'!H133:W607,16,FALSE)</f>
        <v>0</v>
      </c>
      <c r="K133" s="36">
        <f>VLOOKUP(H133,'Metales Pesados 2026'!H133:AJ607,29,FALSE)</f>
        <v>0</v>
      </c>
      <c r="L133" s="60">
        <f>VLOOKUP(H133,'Metales Pesados 2026'!H133:AW607,42,FALSE)</f>
        <v>0</v>
      </c>
      <c r="M133" s="36">
        <f>VLOOKUP(H133,'Metales Pesados 2026'!H133:BJ607,55,FALSE)</f>
        <v>0</v>
      </c>
      <c r="N133" s="36">
        <f>VLOOKUP(H133,'Metales Pesados 2026'!H133:BW607,68,FALSE)</f>
        <v>0</v>
      </c>
      <c r="O133" s="36">
        <f>VLOOKUP(H133,'Metales Pesados 2026'!H133:CJ607,81,FALSE)</f>
        <v>0</v>
      </c>
      <c r="P133" s="60">
        <f>VLOOKUP(H133,'Metales Pesados 2026'!H133:CW607,94,FALSE)</f>
        <v>0</v>
      </c>
    </row>
    <row r="134" spans="1:16" ht="13.05" customHeight="1" x14ac:dyDescent="0.2">
      <c r="A134" s="46" t="s">
        <v>6</v>
      </c>
      <c r="B134" s="46" t="s">
        <v>154</v>
      </c>
      <c r="C134" s="89">
        <v>400</v>
      </c>
      <c r="D134" s="46" t="s">
        <v>610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64">
        <f>VLOOKUP(H134,'Metales Pesados 2026'!H134:W608,16,FALSE)</f>
        <v>0</v>
      </c>
      <c r="K134" s="36">
        <f>VLOOKUP(H134,'Metales Pesados 2026'!H134:AJ608,29,FALSE)</f>
        <v>0</v>
      </c>
      <c r="L134" s="60">
        <f>VLOOKUP(H134,'Metales Pesados 2026'!H134:AW608,42,FALSE)</f>
        <v>0</v>
      </c>
      <c r="M134" s="36">
        <f>VLOOKUP(H134,'Metales Pesados 2026'!H134:BJ608,55,FALSE)</f>
        <v>0</v>
      </c>
      <c r="N134" s="36">
        <f>VLOOKUP(H134,'Metales Pesados 2026'!H134:BW608,68,FALSE)</f>
        <v>0</v>
      </c>
      <c r="O134" s="36">
        <f>VLOOKUP(H134,'Metales Pesados 2026'!H134:CJ608,81,FALSE)</f>
        <v>0</v>
      </c>
      <c r="P134" s="60">
        <f>VLOOKUP(H134,'Metales Pesados 2026'!H134:CW608,94,FALSE)</f>
        <v>0</v>
      </c>
    </row>
    <row r="135" spans="1:16" ht="13.05" customHeight="1" x14ac:dyDescent="0.2">
      <c r="A135" s="46" t="s">
        <v>6</v>
      </c>
      <c r="B135" s="46" t="s">
        <v>154</v>
      </c>
      <c r="C135" s="89">
        <v>400</v>
      </c>
      <c r="D135" s="46" t="s">
        <v>610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64">
        <f>VLOOKUP(H135,'Metales Pesados 2026'!H135:W609,16,FALSE)</f>
        <v>0</v>
      </c>
      <c r="K135" s="36">
        <f>VLOOKUP(H135,'Metales Pesados 2026'!H135:AJ609,29,FALSE)</f>
        <v>0</v>
      </c>
      <c r="L135" s="60">
        <f>VLOOKUP(H135,'Metales Pesados 2026'!H135:AW609,42,FALSE)</f>
        <v>0</v>
      </c>
      <c r="M135" s="36">
        <f>VLOOKUP(H135,'Metales Pesados 2026'!H135:BJ609,55,FALSE)</f>
        <v>0</v>
      </c>
      <c r="N135" s="36">
        <f>VLOOKUP(H135,'Metales Pesados 2026'!H135:BW609,68,FALSE)</f>
        <v>0</v>
      </c>
      <c r="O135" s="36">
        <f>VLOOKUP(H135,'Metales Pesados 2026'!H135:CJ609,81,FALSE)</f>
        <v>0</v>
      </c>
      <c r="P135" s="60">
        <f>VLOOKUP(H135,'Metales Pesados 2026'!H135:CW609,94,FALSE)</f>
        <v>0</v>
      </c>
    </row>
    <row r="136" spans="1:16" ht="13.05" customHeight="1" x14ac:dyDescent="0.2">
      <c r="A136" s="46" t="s">
        <v>168</v>
      </c>
      <c r="B136" s="46" t="s">
        <v>169</v>
      </c>
      <c r="C136" s="89">
        <v>400</v>
      </c>
      <c r="D136" s="46" t="s">
        <v>610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64">
        <f>VLOOKUP(H136,'Metales Pesados 2026'!H136:W610,16,FALSE)</f>
        <v>45</v>
      </c>
      <c r="K136" s="36">
        <f>VLOOKUP(H136,'Metales Pesados 2026'!H136:AJ610,29,FALSE)</f>
        <v>0</v>
      </c>
      <c r="L136" s="60">
        <f>VLOOKUP(H136,'Metales Pesados 2026'!H136:AW610,42,FALSE)</f>
        <v>40</v>
      </c>
      <c r="M136" s="36">
        <f>VLOOKUP(H136,'Metales Pesados 2026'!H136:BJ610,55,FALSE)</f>
        <v>0</v>
      </c>
      <c r="N136" s="36">
        <f>VLOOKUP(H136,'Metales Pesados 2026'!H136:BW610,68,FALSE)</f>
        <v>0</v>
      </c>
      <c r="O136" s="36">
        <f>VLOOKUP(H136,'Metales Pesados 2026'!H136:CJ610,81,FALSE)</f>
        <v>0</v>
      </c>
      <c r="P136" s="60">
        <f>VLOOKUP(H136,'Metales Pesados 2026'!H136:CW610,94,FALSE)</f>
        <v>0</v>
      </c>
    </row>
    <row r="137" spans="1:16" ht="13.05" customHeight="1" x14ac:dyDescent="0.2">
      <c r="A137" s="46" t="s">
        <v>168</v>
      </c>
      <c r="B137" s="46" t="s">
        <v>169</v>
      </c>
      <c r="C137" s="89">
        <v>400</v>
      </c>
      <c r="D137" s="46" t="s">
        <v>610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64">
        <f>VLOOKUP(H137,'Metales Pesados 2026'!H137:W611,16,FALSE)</f>
        <v>0</v>
      </c>
      <c r="K137" s="36">
        <f>VLOOKUP(H137,'Metales Pesados 2026'!H137:AJ611,29,FALSE)</f>
        <v>0</v>
      </c>
      <c r="L137" s="60">
        <f>VLOOKUP(H137,'Metales Pesados 2026'!H137:AW611,42,FALSE)</f>
        <v>0</v>
      </c>
      <c r="M137" s="36">
        <f>VLOOKUP(H137,'Metales Pesados 2026'!H137:BJ611,55,FALSE)</f>
        <v>0</v>
      </c>
      <c r="N137" s="36">
        <f>VLOOKUP(H137,'Metales Pesados 2026'!H137:BW611,68,FALSE)</f>
        <v>0</v>
      </c>
      <c r="O137" s="36">
        <f>VLOOKUP(H137,'Metales Pesados 2026'!H137:CJ611,81,FALSE)</f>
        <v>0</v>
      </c>
      <c r="P137" s="60">
        <f>VLOOKUP(H137,'Metales Pesados 2026'!H137:CW611,94,FALSE)</f>
        <v>0</v>
      </c>
    </row>
    <row r="138" spans="1:16" ht="13.05" customHeight="1" x14ac:dyDescent="0.2">
      <c r="A138" s="46" t="s">
        <v>172</v>
      </c>
      <c r="B138" s="46" t="s">
        <v>173</v>
      </c>
      <c r="C138" s="89">
        <v>400</v>
      </c>
      <c r="D138" s="46" t="s">
        <v>610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64">
        <f>VLOOKUP(H138,'Metales Pesados 2026'!H138:W612,16,FALSE)</f>
        <v>0</v>
      </c>
      <c r="K138" s="36">
        <f>VLOOKUP(H138,'Metales Pesados 2026'!H138:AJ612,29,FALSE)</f>
        <v>0</v>
      </c>
      <c r="L138" s="60">
        <f>VLOOKUP(H138,'Metales Pesados 2026'!H138:AW612,42,FALSE)</f>
        <v>0</v>
      </c>
      <c r="M138" s="36">
        <f>VLOOKUP(H138,'Metales Pesados 2026'!H138:BJ612,55,FALSE)</f>
        <v>0</v>
      </c>
      <c r="N138" s="36">
        <f>VLOOKUP(H138,'Metales Pesados 2026'!H138:BW612,68,FALSE)</f>
        <v>0</v>
      </c>
      <c r="O138" s="36">
        <f>VLOOKUP(H138,'Metales Pesados 2026'!H138:CJ612,81,FALSE)</f>
        <v>0</v>
      </c>
      <c r="P138" s="60">
        <f>VLOOKUP(H138,'Metales Pesados 2026'!H138:CW612,94,FALSE)</f>
        <v>0</v>
      </c>
    </row>
    <row r="139" spans="1:16" ht="13.05" customHeight="1" x14ac:dyDescent="0.2">
      <c r="A139" s="46" t="s">
        <v>172</v>
      </c>
      <c r="B139" s="46" t="s">
        <v>173</v>
      </c>
      <c r="C139" s="89">
        <v>400</v>
      </c>
      <c r="D139" s="46" t="s">
        <v>610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64">
        <f>VLOOKUP(H139,'Metales Pesados 2026'!H139:W613,16,FALSE)</f>
        <v>0</v>
      </c>
      <c r="K139" s="36">
        <f>VLOOKUP(H139,'Metales Pesados 2026'!H139:AJ613,29,FALSE)</f>
        <v>0</v>
      </c>
      <c r="L139" s="60">
        <f>VLOOKUP(H139,'Metales Pesados 2026'!H139:AW613,42,FALSE)</f>
        <v>0</v>
      </c>
      <c r="M139" s="36">
        <f>VLOOKUP(H139,'Metales Pesados 2026'!H139:BJ613,55,FALSE)</f>
        <v>0</v>
      </c>
      <c r="N139" s="36">
        <f>VLOOKUP(H139,'Metales Pesados 2026'!H139:BW613,68,FALSE)</f>
        <v>0</v>
      </c>
      <c r="O139" s="36">
        <f>VLOOKUP(H139,'Metales Pesados 2026'!H139:CJ613,81,FALSE)</f>
        <v>0</v>
      </c>
      <c r="P139" s="60">
        <f>VLOOKUP(H139,'Metales Pesados 2026'!H139:CW613,94,FALSE)</f>
        <v>0</v>
      </c>
    </row>
    <row r="140" spans="1:16" ht="13.05" customHeight="1" x14ac:dyDescent="0.2">
      <c r="A140" s="46" t="s">
        <v>172</v>
      </c>
      <c r="B140" s="46" t="s">
        <v>173</v>
      </c>
      <c r="C140" s="89">
        <v>400</v>
      </c>
      <c r="D140" s="46" t="s">
        <v>610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64">
        <f>VLOOKUP(H140,'Metales Pesados 2026'!H140:W614,16,FALSE)</f>
        <v>0</v>
      </c>
      <c r="K140" s="36">
        <f>VLOOKUP(H140,'Metales Pesados 2026'!H140:AJ614,29,FALSE)</f>
        <v>0</v>
      </c>
      <c r="L140" s="60">
        <f>VLOOKUP(H140,'Metales Pesados 2026'!H140:AW614,42,FALSE)</f>
        <v>0</v>
      </c>
      <c r="M140" s="36">
        <f>VLOOKUP(H140,'Metales Pesados 2026'!H140:BJ614,55,FALSE)</f>
        <v>0</v>
      </c>
      <c r="N140" s="36">
        <f>VLOOKUP(H140,'Metales Pesados 2026'!H140:BW614,68,FALSE)</f>
        <v>0</v>
      </c>
      <c r="O140" s="36">
        <f>VLOOKUP(H140,'Metales Pesados 2026'!H140:CJ614,81,FALSE)</f>
        <v>0</v>
      </c>
      <c r="P140" s="60">
        <f>VLOOKUP(H140,'Metales Pesados 2026'!H140:CW614,94,FALSE)</f>
        <v>0</v>
      </c>
    </row>
    <row r="141" spans="1:16" ht="13.05" customHeight="1" x14ac:dyDescent="0.2">
      <c r="A141" s="46" t="s">
        <v>172</v>
      </c>
      <c r="B141" s="46" t="s">
        <v>173</v>
      </c>
      <c r="C141" s="89">
        <v>400</v>
      </c>
      <c r="D141" s="46" t="s">
        <v>610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64">
        <f>VLOOKUP(H141,'Metales Pesados 2026'!H141:W615,16,FALSE)</f>
        <v>0</v>
      </c>
      <c r="K141" s="36">
        <f>VLOOKUP(H141,'Metales Pesados 2026'!H141:AJ615,29,FALSE)</f>
        <v>0</v>
      </c>
      <c r="L141" s="60">
        <f>VLOOKUP(H141,'Metales Pesados 2026'!H141:AW615,42,FALSE)</f>
        <v>0</v>
      </c>
      <c r="M141" s="36">
        <f>VLOOKUP(H141,'Metales Pesados 2026'!H141:BJ615,55,FALSE)</f>
        <v>0</v>
      </c>
      <c r="N141" s="36">
        <f>VLOOKUP(H141,'Metales Pesados 2026'!H141:BW615,68,FALSE)</f>
        <v>0</v>
      </c>
      <c r="O141" s="36">
        <f>VLOOKUP(H141,'Metales Pesados 2026'!H141:CJ615,81,FALSE)</f>
        <v>0</v>
      </c>
      <c r="P141" s="60">
        <f>VLOOKUP(H141,'Metales Pesados 2026'!H141:CW615,94,FALSE)</f>
        <v>0</v>
      </c>
    </row>
    <row r="142" spans="1:16" ht="13.05" customHeight="1" x14ac:dyDescent="0.2">
      <c r="A142" s="46" t="s">
        <v>172</v>
      </c>
      <c r="B142" s="46" t="s">
        <v>173</v>
      </c>
      <c r="C142" s="89">
        <v>400</v>
      </c>
      <c r="D142" s="46" t="s">
        <v>610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64">
        <f>VLOOKUP(H142,'Metales Pesados 2026'!H142:W616,16,FALSE)</f>
        <v>0</v>
      </c>
      <c r="K142" s="36">
        <f>VLOOKUP(H142,'Metales Pesados 2026'!H142:AJ616,29,FALSE)</f>
        <v>0</v>
      </c>
      <c r="L142" s="60">
        <f>VLOOKUP(H142,'Metales Pesados 2026'!H142:AW616,42,FALSE)</f>
        <v>0</v>
      </c>
      <c r="M142" s="36">
        <f>VLOOKUP(H142,'Metales Pesados 2026'!H142:BJ616,55,FALSE)</f>
        <v>0</v>
      </c>
      <c r="N142" s="36">
        <f>VLOOKUP(H142,'Metales Pesados 2026'!H142:BW616,68,FALSE)</f>
        <v>0</v>
      </c>
      <c r="O142" s="36">
        <f>VLOOKUP(H142,'Metales Pesados 2026'!H142:CJ616,81,FALSE)</f>
        <v>0</v>
      </c>
      <c r="P142" s="60">
        <f>VLOOKUP(H142,'Metales Pesados 2026'!H142:CW616,94,FALSE)</f>
        <v>0</v>
      </c>
    </row>
    <row r="143" spans="1:16" ht="13.05" customHeight="1" x14ac:dyDescent="0.2">
      <c r="A143" s="46" t="s">
        <v>172</v>
      </c>
      <c r="B143" s="46" t="s">
        <v>180</v>
      </c>
      <c r="C143" s="89">
        <v>400</v>
      </c>
      <c r="D143" s="46" t="s">
        <v>610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64">
        <f>VLOOKUP(H143,'Metales Pesados 2026'!H143:W617,16,FALSE)</f>
        <v>0</v>
      </c>
      <c r="K143" s="36">
        <f>VLOOKUP(H143,'Metales Pesados 2026'!H143:AJ617,29,FALSE)</f>
        <v>0</v>
      </c>
      <c r="L143" s="60">
        <f>VLOOKUP(H143,'Metales Pesados 2026'!H143:AW617,42,FALSE)</f>
        <v>0</v>
      </c>
      <c r="M143" s="36">
        <f>VLOOKUP(H143,'Metales Pesados 2026'!H143:BJ617,55,FALSE)</f>
        <v>0</v>
      </c>
      <c r="N143" s="36">
        <f>VLOOKUP(H143,'Metales Pesados 2026'!H143:BW617,68,FALSE)</f>
        <v>0</v>
      </c>
      <c r="O143" s="36">
        <f>VLOOKUP(H143,'Metales Pesados 2026'!H143:CJ617,81,FALSE)</f>
        <v>0</v>
      </c>
      <c r="P143" s="60">
        <f>VLOOKUP(H143,'Metales Pesados 2026'!H143:CW617,94,FALSE)</f>
        <v>0</v>
      </c>
    </row>
    <row r="144" spans="1:16" ht="13.05" customHeight="1" x14ac:dyDescent="0.2">
      <c r="A144" s="46" t="s">
        <v>172</v>
      </c>
      <c r="B144" s="46" t="s">
        <v>180</v>
      </c>
      <c r="C144" s="89">
        <v>400</v>
      </c>
      <c r="D144" s="46" t="s">
        <v>610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64">
        <f>VLOOKUP(H144,'Metales Pesados 2026'!H144:W618,16,FALSE)</f>
        <v>0</v>
      </c>
      <c r="K144" s="36">
        <f>VLOOKUP(H144,'Metales Pesados 2026'!H144:AJ618,29,FALSE)</f>
        <v>0</v>
      </c>
      <c r="L144" s="60">
        <f>VLOOKUP(H144,'Metales Pesados 2026'!H144:AW618,42,FALSE)</f>
        <v>0</v>
      </c>
      <c r="M144" s="36">
        <f>VLOOKUP(H144,'Metales Pesados 2026'!H144:BJ618,55,FALSE)</f>
        <v>0</v>
      </c>
      <c r="N144" s="36">
        <f>VLOOKUP(H144,'Metales Pesados 2026'!H144:BW618,68,FALSE)</f>
        <v>0</v>
      </c>
      <c r="O144" s="36">
        <f>VLOOKUP(H144,'Metales Pesados 2026'!H144:CJ618,81,FALSE)</f>
        <v>0</v>
      </c>
      <c r="P144" s="60">
        <f>VLOOKUP(H144,'Metales Pesados 2026'!H144:CW618,94,FALSE)</f>
        <v>0</v>
      </c>
    </row>
    <row r="145" spans="1:16" ht="13.05" customHeight="1" x14ac:dyDescent="0.2">
      <c r="A145" s="46" t="s">
        <v>172</v>
      </c>
      <c r="B145" s="46" t="s">
        <v>180</v>
      </c>
      <c r="C145" s="89">
        <v>400</v>
      </c>
      <c r="D145" s="46" t="s">
        <v>610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64">
        <f>VLOOKUP(H145,'Metales Pesados 2026'!H145:W619,16,FALSE)</f>
        <v>0</v>
      </c>
      <c r="K145" s="36">
        <f>VLOOKUP(H145,'Metales Pesados 2026'!H145:AJ619,29,FALSE)</f>
        <v>0</v>
      </c>
      <c r="L145" s="60">
        <f>VLOOKUP(H145,'Metales Pesados 2026'!H145:AW619,42,FALSE)</f>
        <v>0</v>
      </c>
      <c r="M145" s="36">
        <f>VLOOKUP(H145,'Metales Pesados 2026'!H145:BJ619,55,FALSE)</f>
        <v>0</v>
      </c>
      <c r="N145" s="36">
        <f>VLOOKUP(H145,'Metales Pesados 2026'!H145:BW619,68,FALSE)</f>
        <v>0</v>
      </c>
      <c r="O145" s="36">
        <f>VLOOKUP(H145,'Metales Pesados 2026'!H145:CJ619,81,FALSE)</f>
        <v>0</v>
      </c>
      <c r="P145" s="60">
        <f>VLOOKUP(H145,'Metales Pesados 2026'!H145:CW619,94,FALSE)</f>
        <v>0</v>
      </c>
    </row>
    <row r="146" spans="1:16" s="3" customFormat="1" ht="13.05" customHeight="1" x14ac:dyDescent="0.2">
      <c r="A146" s="46" t="s">
        <v>172</v>
      </c>
      <c r="B146" s="46" t="s">
        <v>180</v>
      </c>
      <c r="C146" s="89">
        <v>400</v>
      </c>
      <c r="D146" s="46" t="s">
        <v>610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64">
        <f>VLOOKUP(H146,'Metales Pesados 2026'!H146:W620,16,FALSE)</f>
        <v>0</v>
      </c>
      <c r="K146" s="36">
        <f>VLOOKUP(H146,'Metales Pesados 2026'!H146:AJ620,29,FALSE)</f>
        <v>0</v>
      </c>
      <c r="L146" s="60">
        <f>VLOOKUP(H146,'Metales Pesados 2026'!H146:AW620,42,FALSE)</f>
        <v>0</v>
      </c>
      <c r="M146" s="36">
        <f>VLOOKUP(H146,'Metales Pesados 2026'!H146:BJ620,55,FALSE)</f>
        <v>0</v>
      </c>
      <c r="N146" s="36">
        <f>VLOOKUP(H146,'Metales Pesados 2026'!H146:BW620,68,FALSE)</f>
        <v>0</v>
      </c>
      <c r="O146" s="36">
        <f>VLOOKUP(H146,'Metales Pesados 2026'!H146:CJ620,81,FALSE)</f>
        <v>0</v>
      </c>
      <c r="P146" s="60">
        <f>VLOOKUP(H146,'Metales Pesados 2026'!H146:CW620,94,FALSE)</f>
        <v>0</v>
      </c>
    </row>
    <row r="147" spans="1:16" ht="13.05" customHeight="1" x14ac:dyDescent="0.2">
      <c r="A147" s="46" t="s">
        <v>172</v>
      </c>
      <c r="B147" s="46" t="s">
        <v>180</v>
      </c>
      <c r="C147" s="89">
        <v>400</v>
      </c>
      <c r="D147" s="46" t="s">
        <v>610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64">
        <f>VLOOKUP(H147,'Metales Pesados 2026'!H147:W621,16,FALSE)</f>
        <v>0</v>
      </c>
      <c r="K147" s="36">
        <f>VLOOKUP(H147,'Metales Pesados 2026'!H147:AJ621,29,FALSE)</f>
        <v>0</v>
      </c>
      <c r="L147" s="60">
        <f>VLOOKUP(H147,'Metales Pesados 2026'!H147:AW621,42,FALSE)</f>
        <v>0</v>
      </c>
      <c r="M147" s="36">
        <f>VLOOKUP(H147,'Metales Pesados 2026'!H147:BJ621,55,FALSE)</f>
        <v>0</v>
      </c>
      <c r="N147" s="36">
        <f>VLOOKUP(H147,'Metales Pesados 2026'!H147:BW621,68,FALSE)</f>
        <v>0</v>
      </c>
      <c r="O147" s="36">
        <f>VLOOKUP(H147,'Metales Pesados 2026'!H147:CJ621,81,FALSE)</f>
        <v>0</v>
      </c>
      <c r="P147" s="60">
        <f>VLOOKUP(H147,'Metales Pesados 2026'!H147:CW621,94,FALSE)</f>
        <v>0</v>
      </c>
    </row>
    <row r="148" spans="1:16" ht="13.05" customHeight="1" x14ac:dyDescent="0.2">
      <c r="A148" s="46" t="s">
        <v>172</v>
      </c>
      <c r="B148" s="46" t="s">
        <v>185</v>
      </c>
      <c r="C148" s="89">
        <v>400</v>
      </c>
      <c r="D148" s="46" t="s">
        <v>610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64">
        <f>VLOOKUP(H148,'Metales Pesados 2026'!H148:W622,16,FALSE)</f>
        <v>0</v>
      </c>
      <c r="K148" s="36">
        <f>VLOOKUP(H148,'Metales Pesados 2026'!H148:AJ622,29,FALSE)</f>
        <v>0</v>
      </c>
      <c r="L148" s="60">
        <f>VLOOKUP(H148,'Metales Pesados 2026'!H148:AW622,42,FALSE)</f>
        <v>0</v>
      </c>
      <c r="M148" s="36">
        <f>VLOOKUP(H148,'Metales Pesados 2026'!H148:BJ622,55,FALSE)</f>
        <v>0</v>
      </c>
      <c r="N148" s="36">
        <f>VLOOKUP(H148,'Metales Pesados 2026'!H148:BW622,68,FALSE)</f>
        <v>0</v>
      </c>
      <c r="O148" s="36">
        <f>VLOOKUP(H148,'Metales Pesados 2026'!H148:CJ622,81,FALSE)</f>
        <v>0</v>
      </c>
      <c r="P148" s="60">
        <f>VLOOKUP(H148,'Metales Pesados 2026'!H148:CW622,94,FALSE)</f>
        <v>0</v>
      </c>
    </row>
    <row r="149" spans="1:16" ht="13.05" customHeight="1" x14ac:dyDescent="0.2">
      <c r="A149" s="46" t="s">
        <v>172</v>
      </c>
      <c r="B149" s="46" t="s">
        <v>185</v>
      </c>
      <c r="C149" s="89">
        <v>400</v>
      </c>
      <c r="D149" s="46" t="s">
        <v>610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64">
        <f>VLOOKUP(H149,'Metales Pesados 2026'!H149:W623,16,FALSE)</f>
        <v>0</v>
      </c>
      <c r="K149" s="36">
        <f>VLOOKUP(H149,'Metales Pesados 2026'!H149:AJ623,29,FALSE)</f>
        <v>0</v>
      </c>
      <c r="L149" s="60">
        <f>VLOOKUP(H149,'Metales Pesados 2026'!H149:AW623,42,FALSE)</f>
        <v>0</v>
      </c>
      <c r="M149" s="36">
        <f>VLOOKUP(H149,'Metales Pesados 2026'!H149:BJ623,55,FALSE)</f>
        <v>0</v>
      </c>
      <c r="N149" s="36">
        <f>VLOOKUP(H149,'Metales Pesados 2026'!H149:BW623,68,FALSE)</f>
        <v>0</v>
      </c>
      <c r="O149" s="36">
        <f>VLOOKUP(H149,'Metales Pesados 2026'!H149:CJ623,81,FALSE)</f>
        <v>0</v>
      </c>
      <c r="P149" s="60">
        <f>VLOOKUP(H149,'Metales Pesados 2026'!H149:CW623,94,FALSE)</f>
        <v>0</v>
      </c>
    </row>
    <row r="150" spans="1:16" ht="13.05" customHeight="1" x14ac:dyDescent="0.2">
      <c r="A150" s="46" t="s">
        <v>172</v>
      </c>
      <c r="B150" s="46" t="s">
        <v>185</v>
      </c>
      <c r="C150" s="89">
        <v>400</v>
      </c>
      <c r="D150" s="46" t="s">
        <v>610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64">
        <f>VLOOKUP(H150,'Metales Pesados 2026'!H150:W624,16,FALSE)</f>
        <v>0</v>
      </c>
      <c r="K150" s="36">
        <f>VLOOKUP(H150,'Metales Pesados 2026'!H150:AJ624,29,FALSE)</f>
        <v>0</v>
      </c>
      <c r="L150" s="60">
        <f>VLOOKUP(H150,'Metales Pesados 2026'!H150:AW624,42,FALSE)</f>
        <v>0</v>
      </c>
      <c r="M150" s="36">
        <f>VLOOKUP(H150,'Metales Pesados 2026'!H150:BJ624,55,FALSE)</f>
        <v>0</v>
      </c>
      <c r="N150" s="36">
        <f>VLOOKUP(H150,'Metales Pesados 2026'!H150:BW624,68,FALSE)</f>
        <v>0</v>
      </c>
      <c r="O150" s="36">
        <f>VLOOKUP(H150,'Metales Pesados 2026'!H150:CJ624,81,FALSE)</f>
        <v>0</v>
      </c>
      <c r="P150" s="60">
        <f>VLOOKUP(H150,'Metales Pesados 2026'!H150:CW624,94,FALSE)</f>
        <v>0</v>
      </c>
    </row>
    <row r="151" spans="1:16" ht="13.05" customHeight="1" x14ac:dyDescent="0.2">
      <c r="A151" s="46" t="s">
        <v>172</v>
      </c>
      <c r="B151" s="46" t="s">
        <v>185</v>
      </c>
      <c r="C151" s="89">
        <v>400</v>
      </c>
      <c r="D151" s="46" t="s">
        <v>610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64">
        <f>VLOOKUP(H151,'Metales Pesados 2026'!H151:W625,16,FALSE)</f>
        <v>0</v>
      </c>
      <c r="K151" s="36">
        <f>VLOOKUP(H151,'Metales Pesados 2026'!H151:AJ625,29,FALSE)</f>
        <v>0</v>
      </c>
      <c r="L151" s="60">
        <f>VLOOKUP(H151,'Metales Pesados 2026'!H151:AW625,42,FALSE)</f>
        <v>0</v>
      </c>
      <c r="M151" s="36">
        <f>VLOOKUP(H151,'Metales Pesados 2026'!H151:BJ625,55,FALSE)</f>
        <v>0</v>
      </c>
      <c r="N151" s="36">
        <f>VLOOKUP(H151,'Metales Pesados 2026'!H151:BW625,68,FALSE)</f>
        <v>0</v>
      </c>
      <c r="O151" s="36">
        <f>VLOOKUP(H151,'Metales Pesados 2026'!H151:CJ625,81,FALSE)</f>
        <v>0</v>
      </c>
      <c r="P151" s="60">
        <f>VLOOKUP(H151,'Metales Pesados 2026'!H151:CW625,94,FALSE)</f>
        <v>0</v>
      </c>
    </row>
    <row r="152" spans="1:16" ht="13.05" customHeight="1" x14ac:dyDescent="0.2">
      <c r="A152" s="46" t="s">
        <v>172</v>
      </c>
      <c r="B152" s="46" t="s">
        <v>185</v>
      </c>
      <c r="C152" s="89">
        <v>400</v>
      </c>
      <c r="D152" s="46" t="s">
        <v>610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64">
        <f>VLOOKUP(H152,'Metales Pesados 2026'!H152:W626,16,FALSE)</f>
        <v>0</v>
      </c>
      <c r="K152" s="36">
        <f>VLOOKUP(H152,'Metales Pesados 2026'!H152:AJ626,29,FALSE)</f>
        <v>0</v>
      </c>
      <c r="L152" s="60">
        <f>VLOOKUP(H152,'Metales Pesados 2026'!H152:AW626,42,FALSE)</f>
        <v>0</v>
      </c>
      <c r="M152" s="36">
        <f>VLOOKUP(H152,'Metales Pesados 2026'!H152:BJ626,55,FALSE)</f>
        <v>0</v>
      </c>
      <c r="N152" s="36">
        <f>VLOOKUP(H152,'Metales Pesados 2026'!H152:BW626,68,FALSE)</f>
        <v>0</v>
      </c>
      <c r="O152" s="36">
        <f>VLOOKUP(H152,'Metales Pesados 2026'!H152:CJ626,81,FALSE)</f>
        <v>0</v>
      </c>
      <c r="P152" s="60">
        <f>VLOOKUP(H152,'Metales Pesados 2026'!H152:CW626,94,FALSE)</f>
        <v>0</v>
      </c>
    </row>
    <row r="153" spans="1:16" ht="13.05" customHeight="1" x14ac:dyDescent="0.2">
      <c r="A153" s="46" t="s">
        <v>172</v>
      </c>
      <c r="B153" s="46" t="s">
        <v>185</v>
      </c>
      <c r="C153" s="89">
        <v>400</v>
      </c>
      <c r="D153" s="46" t="s">
        <v>610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64">
        <f>VLOOKUP(H153,'Metales Pesados 2026'!H153:W627,16,FALSE)</f>
        <v>0</v>
      </c>
      <c r="K153" s="36">
        <f>VLOOKUP(H153,'Metales Pesados 2026'!H153:AJ627,29,FALSE)</f>
        <v>0</v>
      </c>
      <c r="L153" s="60">
        <f>VLOOKUP(H153,'Metales Pesados 2026'!H153:AW627,42,FALSE)</f>
        <v>0</v>
      </c>
      <c r="M153" s="36">
        <f>VLOOKUP(H153,'Metales Pesados 2026'!H153:BJ627,55,FALSE)</f>
        <v>0</v>
      </c>
      <c r="N153" s="36">
        <f>VLOOKUP(H153,'Metales Pesados 2026'!H153:BW627,68,FALSE)</f>
        <v>0</v>
      </c>
      <c r="O153" s="36">
        <f>VLOOKUP(H153,'Metales Pesados 2026'!H153:CJ627,81,FALSE)</f>
        <v>0</v>
      </c>
      <c r="P153" s="60">
        <f>VLOOKUP(H153,'Metales Pesados 2026'!H153:CW627,94,FALSE)</f>
        <v>0</v>
      </c>
    </row>
    <row r="154" spans="1:16" ht="13.05" customHeight="1" x14ac:dyDescent="0.2">
      <c r="A154" s="46" t="s">
        <v>172</v>
      </c>
      <c r="B154" s="46" t="s">
        <v>185</v>
      </c>
      <c r="C154" s="89">
        <v>400</v>
      </c>
      <c r="D154" s="46" t="s">
        <v>610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64">
        <f>VLOOKUP(H154,'Metales Pesados 2026'!H154:W628,16,FALSE)</f>
        <v>0</v>
      </c>
      <c r="K154" s="36">
        <f>VLOOKUP(H154,'Metales Pesados 2026'!H154:AJ628,29,FALSE)</f>
        <v>0</v>
      </c>
      <c r="L154" s="60">
        <f>VLOOKUP(H154,'Metales Pesados 2026'!H154:AW628,42,FALSE)</f>
        <v>0</v>
      </c>
      <c r="M154" s="36">
        <f>VLOOKUP(H154,'Metales Pesados 2026'!H154:BJ628,55,FALSE)</f>
        <v>0</v>
      </c>
      <c r="N154" s="36">
        <f>VLOOKUP(H154,'Metales Pesados 2026'!H154:BW628,68,FALSE)</f>
        <v>0</v>
      </c>
      <c r="O154" s="36">
        <f>VLOOKUP(H154,'Metales Pesados 2026'!H154:CJ628,81,FALSE)</f>
        <v>0</v>
      </c>
      <c r="P154" s="60">
        <f>VLOOKUP(H154,'Metales Pesados 2026'!H154:CW628,94,FALSE)</f>
        <v>0</v>
      </c>
    </row>
    <row r="155" spans="1:16" ht="13.05" customHeight="1" x14ac:dyDescent="0.2">
      <c r="A155" s="46" t="s">
        <v>172</v>
      </c>
      <c r="B155" s="46" t="s">
        <v>185</v>
      </c>
      <c r="C155" s="89">
        <v>400</v>
      </c>
      <c r="D155" s="46" t="s">
        <v>610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64">
        <f>VLOOKUP(H155,'Metales Pesados 2026'!H155:W629,16,FALSE)</f>
        <v>0</v>
      </c>
      <c r="K155" s="36">
        <f>VLOOKUP(H155,'Metales Pesados 2026'!H155:AJ629,29,FALSE)</f>
        <v>0</v>
      </c>
      <c r="L155" s="60">
        <f>VLOOKUP(H155,'Metales Pesados 2026'!H155:AW629,42,FALSE)</f>
        <v>0</v>
      </c>
      <c r="M155" s="36">
        <f>VLOOKUP(H155,'Metales Pesados 2026'!H155:BJ629,55,FALSE)</f>
        <v>0</v>
      </c>
      <c r="N155" s="36">
        <f>VLOOKUP(H155,'Metales Pesados 2026'!H155:BW629,68,FALSE)</f>
        <v>0</v>
      </c>
      <c r="O155" s="36">
        <f>VLOOKUP(H155,'Metales Pesados 2026'!H155:CJ629,81,FALSE)</f>
        <v>0</v>
      </c>
      <c r="P155" s="60">
        <f>VLOOKUP(H155,'Metales Pesados 2026'!H155:CW629,94,FALSE)</f>
        <v>0</v>
      </c>
    </row>
    <row r="156" spans="1:16" ht="13.05" customHeight="1" x14ac:dyDescent="0.2">
      <c r="A156" s="46" t="s">
        <v>172</v>
      </c>
      <c r="B156" s="46" t="s">
        <v>195</v>
      </c>
      <c r="C156" s="89">
        <v>400</v>
      </c>
      <c r="D156" s="46" t="s">
        <v>610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64">
        <f>VLOOKUP(H156,'Metales Pesados 2026'!H156:W630,16,FALSE)</f>
        <v>84</v>
      </c>
      <c r="K156" s="36">
        <f>VLOOKUP(H156,'Metales Pesados 2026'!H156:AJ630,29,FALSE)</f>
        <v>0</v>
      </c>
      <c r="L156" s="60">
        <f>VLOOKUP(H156,'Metales Pesados 2026'!H156:AW630,42,FALSE)</f>
        <v>80</v>
      </c>
      <c r="M156" s="36">
        <f>VLOOKUP(H156,'Metales Pesados 2026'!H156:BJ630,55,FALSE)</f>
        <v>0</v>
      </c>
      <c r="N156" s="36">
        <f>VLOOKUP(H156,'Metales Pesados 2026'!H156:BW630,68,FALSE)</f>
        <v>0</v>
      </c>
      <c r="O156" s="36">
        <f>VLOOKUP(H156,'Metales Pesados 2026'!H156:CJ630,81,FALSE)</f>
        <v>0</v>
      </c>
      <c r="P156" s="60">
        <f>VLOOKUP(H156,'Metales Pesados 2026'!H156:CW630,94,FALSE)</f>
        <v>0</v>
      </c>
    </row>
    <row r="157" spans="1:16" ht="13.05" customHeight="1" x14ac:dyDescent="0.2">
      <c r="A157" s="46" t="s">
        <v>172</v>
      </c>
      <c r="B157" s="46" t="s">
        <v>195</v>
      </c>
      <c r="C157" s="89">
        <v>400</v>
      </c>
      <c r="D157" s="46" t="s">
        <v>610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64">
        <f>VLOOKUP(H157,'Metales Pesados 2026'!H157:W631,16,FALSE)</f>
        <v>143</v>
      </c>
      <c r="K157" s="36">
        <f>VLOOKUP(H157,'Metales Pesados 2026'!H157:AJ631,29,FALSE)</f>
        <v>0</v>
      </c>
      <c r="L157" s="60">
        <f>VLOOKUP(H157,'Metales Pesados 2026'!H157:AW631,42,FALSE)</f>
        <v>139</v>
      </c>
      <c r="M157" s="36">
        <f>VLOOKUP(H157,'Metales Pesados 2026'!H157:BJ631,55,FALSE)</f>
        <v>0</v>
      </c>
      <c r="N157" s="36">
        <f>VLOOKUP(H157,'Metales Pesados 2026'!H157:BW631,68,FALSE)</f>
        <v>0</v>
      </c>
      <c r="O157" s="36">
        <f>VLOOKUP(H157,'Metales Pesados 2026'!H157:CJ631,81,FALSE)</f>
        <v>0</v>
      </c>
      <c r="P157" s="60">
        <f>VLOOKUP(H157,'Metales Pesados 2026'!H157:CW631,94,FALSE)</f>
        <v>0</v>
      </c>
    </row>
    <row r="158" spans="1:16" ht="13.05" customHeight="1" x14ac:dyDescent="0.2">
      <c r="A158" s="46" t="s">
        <v>172</v>
      </c>
      <c r="B158" s="46" t="s">
        <v>195</v>
      </c>
      <c r="C158" s="89">
        <v>400</v>
      </c>
      <c r="D158" s="46" t="s">
        <v>610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64">
        <f>VLOOKUP(H158,'Metales Pesados 2026'!H158:W632,16,FALSE)</f>
        <v>218</v>
      </c>
      <c r="K158" s="36">
        <f>VLOOKUP(H158,'Metales Pesados 2026'!H158:AJ632,29,FALSE)</f>
        <v>0</v>
      </c>
      <c r="L158" s="60">
        <f>VLOOKUP(H158,'Metales Pesados 2026'!H158:AW632,42,FALSE)</f>
        <v>204</v>
      </c>
      <c r="M158" s="36">
        <f>VLOOKUP(H158,'Metales Pesados 2026'!H158:BJ632,55,FALSE)</f>
        <v>0</v>
      </c>
      <c r="N158" s="36">
        <f>VLOOKUP(H158,'Metales Pesados 2026'!H158:BW632,68,FALSE)</f>
        <v>0</v>
      </c>
      <c r="O158" s="36">
        <f>VLOOKUP(H158,'Metales Pesados 2026'!H158:CJ632,81,FALSE)</f>
        <v>0</v>
      </c>
      <c r="P158" s="60">
        <f>VLOOKUP(H158,'Metales Pesados 2026'!H158:CW632,94,FALSE)</f>
        <v>0</v>
      </c>
    </row>
    <row r="159" spans="1:16" ht="13.05" customHeight="1" x14ac:dyDescent="0.2">
      <c r="A159" s="46" t="s">
        <v>172</v>
      </c>
      <c r="B159" s="46" t="s">
        <v>195</v>
      </c>
      <c r="C159" s="89">
        <v>400</v>
      </c>
      <c r="D159" s="46" t="s">
        <v>610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64">
        <f>VLOOKUP(H159,'Metales Pesados 2026'!H159:W633,16,FALSE)</f>
        <v>103</v>
      </c>
      <c r="K159" s="36">
        <f>VLOOKUP(H159,'Metales Pesados 2026'!H159:AJ633,29,FALSE)</f>
        <v>0</v>
      </c>
      <c r="L159" s="60">
        <f>VLOOKUP(H159,'Metales Pesados 2026'!H159:AW633,42,FALSE)</f>
        <v>93</v>
      </c>
      <c r="M159" s="36">
        <f>VLOOKUP(H159,'Metales Pesados 2026'!H159:BJ633,55,FALSE)</f>
        <v>0</v>
      </c>
      <c r="N159" s="36">
        <f>VLOOKUP(H159,'Metales Pesados 2026'!H159:BW633,68,FALSE)</f>
        <v>0</v>
      </c>
      <c r="O159" s="36">
        <f>VLOOKUP(H159,'Metales Pesados 2026'!H159:CJ633,81,FALSE)</f>
        <v>0</v>
      </c>
      <c r="P159" s="60">
        <f>VLOOKUP(H159,'Metales Pesados 2026'!H159:CW633,94,FALSE)</f>
        <v>0</v>
      </c>
    </row>
    <row r="160" spans="1:16" ht="13.05" customHeight="1" x14ac:dyDescent="0.2">
      <c r="A160" s="46" t="s">
        <v>172</v>
      </c>
      <c r="B160" s="46" t="s">
        <v>195</v>
      </c>
      <c r="C160" s="89">
        <v>400</v>
      </c>
      <c r="D160" s="46" t="s">
        <v>610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64">
        <f>VLOOKUP(H160,'Metales Pesados 2026'!H160:W634,16,FALSE)</f>
        <v>50</v>
      </c>
      <c r="K160" s="36">
        <f>VLOOKUP(H160,'Metales Pesados 2026'!H160:AJ634,29,FALSE)</f>
        <v>0</v>
      </c>
      <c r="L160" s="60">
        <f>VLOOKUP(H160,'Metales Pesados 2026'!H160:AW634,42,FALSE)</f>
        <v>46</v>
      </c>
      <c r="M160" s="36">
        <f>VLOOKUP(H160,'Metales Pesados 2026'!H160:BJ634,55,FALSE)</f>
        <v>0</v>
      </c>
      <c r="N160" s="36">
        <f>VLOOKUP(H160,'Metales Pesados 2026'!H160:BW634,68,FALSE)</f>
        <v>0</v>
      </c>
      <c r="O160" s="36">
        <f>VLOOKUP(H160,'Metales Pesados 2026'!H160:CJ634,81,FALSE)</f>
        <v>0</v>
      </c>
      <c r="P160" s="60">
        <f>VLOOKUP(H160,'Metales Pesados 2026'!H160:CW634,94,FALSE)</f>
        <v>0</v>
      </c>
    </row>
    <row r="161" spans="1:16" ht="13.05" customHeight="1" x14ac:dyDescent="0.2">
      <c r="A161" s="46" t="s">
        <v>172</v>
      </c>
      <c r="B161" s="46" t="s">
        <v>173</v>
      </c>
      <c r="C161" s="89">
        <v>400</v>
      </c>
      <c r="D161" s="46" t="s">
        <v>610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64">
        <f>VLOOKUP(H161,'Metales Pesados 2026'!H161:W635,16,FALSE)</f>
        <v>0</v>
      </c>
      <c r="K161" s="36">
        <f>VLOOKUP(H161,'Metales Pesados 2026'!H161:AJ635,29,FALSE)</f>
        <v>0</v>
      </c>
      <c r="L161" s="60">
        <f>VLOOKUP(H161,'Metales Pesados 2026'!H161:AW635,42,FALSE)</f>
        <v>0</v>
      </c>
      <c r="M161" s="36">
        <f>VLOOKUP(H161,'Metales Pesados 2026'!H161:BJ635,55,FALSE)</f>
        <v>0</v>
      </c>
      <c r="N161" s="36">
        <f>VLOOKUP(H161,'Metales Pesados 2026'!H161:BW635,68,FALSE)</f>
        <v>0</v>
      </c>
      <c r="O161" s="36">
        <f>VLOOKUP(H161,'Metales Pesados 2026'!H161:CJ635,81,FALSE)</f>
        <v>0</v>
      </c>
      <c r="P161" s="60">
        <f>VLOOKUP(H161,'Metales Pesados 2026'!H161:CW635,94,FALSE)</f>
        <v>0</v>
      </c>
    </row>
    <row r="162" spans="1:16" ht="13.05" customHeight="1" x14ac:dyDescent="0.2">
      <c r="A162" s="46" t="s">
        <v>172</v>
      </c>
      <c r="B162" s="46" t="s">
        <v>173</v>
      </c>
      <c r="C162" s="89">
        <v>400</v>
      </c>
      <c r="D162" s="46" t="s">
        <v>610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64">
        <f>VLOOKUP(H162,'Metales Pesados 2026'!H162:W636,16,FALSE)</f>
        <v>88</v>
      </c>
      <c r="K162" s="36">
        <f>VLOOKUP(H162,'Metales Pesados 2026'!H162:AJ636,29,FALSE)</f>
        <v>0</v>
      </c>
      <c r="L162" s="60">
        <f>VLOOKUP(H162,'Metales Pesados 2026'!H162:AW636,42,FALSE)</f>
        <v>83</v>
      </c>
      <c r="M162" s="36">
        <f>VLOOKUP(H162,'Metales Pesados 2026'!H162:BJ636,55,FALSE)</f>
        <v>0</v>
      </c>
      <c r="N162" s="36">
        <f>VLOOKUP(H162,'Metales Pesados 2026'!H162:BW636,68,FALSE)</f>
        <v>0</v>
      </c>
      <c r="O162" s="36">
        <f>VLOOKUP(H162,'Metales Pesados 2026'!H162:CJ636,81,FALSE)</f>
        <v>0</v>
      </c>
      <c r="P162" s="60">
        <f>VLOOKUP(H162,'Metales Pesados 2026'!H162:CW636,94,FALSE)</f>
        <v>0</v>
      </c>
    </row>
    <row r="163" spans="1:16" ht="13.05" customHeight="1" x14ac:dyDescent="0.2">
      <c r="A163" s="46" t="s">
        <v>204</v>
      </c>
      <c r="B163" s="46" t="s">
        <v>205</v>
      </c>
      <c r="C163" s="89">
        <v>407</v>
      </c>
      <c r="D163" s="46" t="s">
        <v>612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64">
        <f>VLOOKUP(H163,'Metales Pesados 2026'!H163:W637,16,FALSE)</f>
        <v>14</v>
      </c>
      <c r="K163" s="36">
        <f>VLOOKUP(H163,'Metales Pesados 2026'!H163:AJ637,29,FALSE)</f>
        <v>0</v>
      </c>
      <c r="L163" s="60">
        <f>VLOOKUP(H163,'Metales Pesados 2026'!H163:AW637,42,FALSE)</f>
        <v>13</v>
      </c>
      <c r="M163" s="36">
        <f>VLOOKUP(H163,'Metales Pesados 2026'!H163:BJ637,55,FALSE)</f>
        <v>0</v>
      </c>
      <c r="N163" s="36">
        <f>VLOOKUP(H163,'Metales Pesados 2026'!H163:BW637,68,FALSE)</f>
        <v>0</v>
      </c>
      <c r="O163" s="36">
        <f>VLOOKUP(H163,'Metales Pesados 2026'!H163:CJ637,81,FALSE)</f>
        <v>0</v>
      </c>
      <c r="P163" s="60">
        <f>VLOOKUP(H163,'Metales Pesados 2026'!H163:CW637,94,FALSE)</f>
        <v>0</v>
      </c>
    </row>
    <row r="164" spans="1:16" ht="13.05" customHeight="1" x14ac:dyDescent="0.2">
      <c r="A164" s="46" t="s">
        <v>204</v>
      </c>
      <c r="B164" s="46" t="s">
        <v>205</v>
      </c>
      <c r="C164" s="89">
        <v>407</v>
      </c>
      <c r="D164" s="46" t="s">
        <v>612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64">
        <f>VLOOKUP(H164,'Metales Pesados 2026'!H164:W638,16,FALSE)</f>
        <v>0</v>
      </c>
      <c r="K164" s="36">
        <f>VLOOKUP(H164,'Metales Pesados 2026'!H164:AJ638,29,FALSE)</f>
        <v>0</v>
      </c>
      <c r="L164" s="60">
        <f>VLOOKUP(H164,'Metales Pesados 2026'!H164:AW638,42,FALSE)</f>
        <v>0</v>
      </c>
      <c r="M164" s="36">
        <f>VLOOKUP(H164,'Metales Pesados 2026'!H164:BJ638,55,FALSE)</f>
        <v>0</v>
      </c>
      <c r="N164" s="36">
        <f>VLOOKUP(H164,'Metales Pesados 2026'!H164:BW638,68,FALSE)</f>
        <v>0</v>
      </c>
      <c r="O164" s="36">
        <f>VLOOKUP(H164,'Metales Pesados 2026'!H164:CJ638,81,FALSE)</f>
        <v>0</v>
      </c>
      <c r="P164" s="60">
        <f>VLOOKUP(H164,'Metales Pesados 2026'!H164:CW638,94,FALSE)</f>
        <v>0</v>
      </c>
    </row>
    <row r="165" spans="1:16" ht="13.05" customHeight="1" x14ac:dyDescent="0.2">
      <c r="A165" s="46" t="s">
        <v>204</v>
      </c>
      <c r="B165" s="46" t="s">
        <v>205</v>
      </c>
      <c r="C165" s="89">
        <v>407</v>
      </c>
      <c r="D165" s="46" t="s">
        <v>612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64">
        <f>VLOOKUP(H165,'Metales Pesados 2026'!H165:W639,16,FALSE)</f>
        <v>0</v>
      </c>
      <c r="K165" s="36">
        <f>VLOOKUP(H165,'Metales Pesados 2026'!H165:AJ639,29,FALSE)</f>
        <v>0</v>
      </c>
      <c r="L165" s="60">
        <f>VLOOKUP(H165,'Metales Pesados 2026'!H165:AW639,42,FALSE)</f>
        <v>0</v>
      </c>
      <c r="M165" s="36">
        <f>VLOOKUP(H165,'Metales Pesados 2026'!H165:BJ639,55,FALSE)</f>
        <v>0</v>
      </c>
      <c r="N165" s="36">
        <f>VLOOKUP(H165,'Metales Pesados 2026'!H165:BW639,68,FALSE)</f>
        <v>0</v>
      </c>
      <c r="O165" s="36">
        <f>VLOOKUP(H165,'Metales Pesados 2026'!H165:CJ639,81,FALSE)</f>
        <v>0</v>
      </c>
      <c r="P165" s="60">
        <f>VLOOKUP(H165,'Metales Pesados 2026'!H165:CW639,94,FALSE)</f>
        <v>0</v>
      </c>
    </row>
    <row r="166" spans="1:16" ht="13.05" customHeight="1" x14ac:dyDescent="0.2">
      <c r="A166" s="46" t="s">
        <v>204</v>
      </c>
      <c r="B166" s="46" t="s">
        <v>205</v>
      </c>
      <c r="C166" s="89">
        <v>407</v>
      </c>
      <c r="D166" s="46" t="s">
        <v>612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64">
        <f>VLOOKUP(H166,'Metales Pesados 2026'!H166:W640,16,FALSE)</f>
        <v>15</v>
      </c>
      <c r="K166" s="36">
        <f>VLOOKUP(H166,'Metales Pesados 2026'!H166:AJ640,29,FALSE)</f>
        <v>0</v>
      </c>
      <c r="L166" s="60">
        <f>VLOOKUP(H166,'Metales Pesados 2026'!H166:AW640,42,FALSE)</f>
        <v>15</v>
      </c>
      <c r="M166" s="36">
        <f>VLOOKUP(H166,'Metales Pesados 2026'!H166:BJ640,55,FALSE)</f>
        <v>0</v>
      </c>
      <c r="N166" s="36">
        <f>VLOOKUP(H166,'Metales Pesados 2026'!H166:BW640,68,FALSE)</f>
        <v>0</v>
      </c>
      <c r="O166" s="36">
        <f>VLOOKUP(H166,'Metales Pesados 2026'!H166:CJ640,81,FALSE)</f>
        <v>0</v>
      </c>
      <c r="P166" s="60">
        <f>VLOOKUP(H166,'Metales Pesados 2026'!H166:CW640,94,FALSE)</f>
        <v>0</v>
      </c>
    </row>
    <row r="167" spans="1:16" ht="13.05" customHeight="1" x14ac:dyDescent="0.2">
      <c r="A167" s="46" t="s">
        <v>204</v>
      </c>
      <c r="B167" s="46" t="s">
        <v>205</v>
      </c>
      <c r="C167" s="89">
        <v>407</v>
      </c>
      <c r="D167" s="46" t="s">
        <v>612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64">
        <f>VLOOKUP(H167,'Metales Pesados 2026'!H167:W641,16,FALSE)</f>
        <v>0</v>
      </c>
      <c r="K167" s="36">
        <f>VLOOKUP(H167,'Metales Pesados 2026'!H167:AJ641,29,FALSE)</f>
        <v>0</v>
      </c>
      <c r="L167" s="60">
        <f>VLOOKUP(H167,'Metales Pesados 2026'!H167:AW641,42,FALSE)</f>
        <v>0</v>
      </c>
      <c r="M167" s="36">
        <f>VLOOKUP(H167,'Metales Pesados 2026'!H167:BJ641,55,FALSE)</f>
        <v>0</v>
      </c>
      <c r="N167" s="36">
        <f>VLOOKUP(H167,'Metales Pesados 2026'!H167:BW641,68,FALSE)</f>
        <v>0</v>
      </c>
      <c r="O167" s="36">
        <f>VLOOKUP(H167,'Metales Pesados 2026'!H167:CJ641,81,FALSE)</f>
        <v>0</v>
      </c>
      <c r="P167" s="60">
        <f>VLOOKUP(H167,'Metales Pesados 2026'!H167:CW641,94,FALSE)</f>
        <v>0</v>
      </c>
    </row>
    <row r="168" spans="1:16" ht="13.05" customHeight="1" x14ac:dyDescent="0.2">
      <c r="A168" s="46" t="s">
        <v>204</v>
      </c>
      <c r="B168" s="46" t="s">
        <v>205</v>
      </c>
      <c r="C168" s="89">
        <v>407</v>
      </c>
      <c r="D168" s="46" t="s">
        <v>612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64">
        <f>VLOOKUP(H168,'Metales Pesados 2026'!H168:W642,16,FALSE)</f>
        <v>0</v>
      </c>
      <c r="K168" s="36">
        <f>VLOOKUP(H168,'Metales Pesados 2026'!H168:AJ642,29,FALSE)</f>
        <v>0</v>
      </c>
      <c r="L168" s="60">
        <f>VLOOKUP(H168,'Metales Pesados 2026'!H168:AW642,42,FALSE)</f>
        <v>0</v>
      </c>
      <c r="M168" s="36">
        <f>VLOOKUP(H168,'Metales Pesados 2026'!H168:BJ642,55,FALSE)</f>
        <v>0</v>
      </c>
      <c r="N168" s="36">
        <f>VLOOKUP(H168,'Metales Pesados 2026'!H168:BW642,68,FALSE)</f>
        <v>0</v>
      </c>
      <c r="O168" s="36">
        <f>VLOOKUP(H168,'Metales Pesados 2026'!H168:CJ642,81,FALSE)</f>
        <v>0</v>
      </c>
      <c r="P168" s="60">
        <f>VLOOKUP(H168,'Metales Pesados 2026'!H168:CW642,94,FALSE)</f>
        <v>0</v>
      </c>
    </row>
    <row r="169" spans="1:16" ht="13.05" customHeight="1" x14ac:dyDescent="0.2">
      <c r="A169" s="46" t="s">
        <v>204</v>
      </c>
      <c r="B169" s="46" t="s">
        <v>205</v>
      </c>
      <c r="C169" s="89">
        <v>407</v>
      </c>
      <c r="D169" s="46" t="s">
        <v>612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64">
        <f>VLOOKUP(H169,'Metales Pesados 2026'!H169:W643,16,FALSE)</f>
        <v>0</v>
      </c>
      <c r="K169" s="36">
        <f>VLOOKUP(H169,'Metales Pesados 2026'!H169:AJ643,29,FALSE)</f>
        <v>0</v>
      </c>
      <c r="L169" s="60">
        <f>VLOOKUP(H169,'Metales Pesados 2026'!H169:AW643,42,FALSE)</f>
        <v>0</v>
      </c>
      <c r="M169" s="36">
        <f>VLOOKUP(H169,'Metales Pesados 2026'!H169:BJ643,55,FALSE)</f>
        <v>0</v>
      </c>
      <c r="N169" s="36">
        <f>VLOOKUP(H169,'Metales Pesados 2026'!H169:BW643,68,FALSE)</f>
        <v>0</v>
      </c>
      <c r="O169" s="36">
        <f>VLOOKUP(H169,'Metales Pesados 2026'!H169:CJ643,81,FALSE)</f>
        <v>0</v>
      </c>
      <c r="P169" s="60">
        <f>VLOOKUP(H169,'Metales Pesados 2026'!H169:CW643,94,FALSE)</f>
        <v>0</v>
      </c>
    </row>
    <row r="170" spans="1:16" ht="13.05" customHeight="1" x14ac:dyDescent="0.2">
      <c r="A170" s="46" t="s">
        <v>204</v>
      </c>
      <c r="B170" s="46" t="s">
        <v>205</v>
      </c>
      <c r="C170" s="89">
        <v>407</v>
      </c>
      <c r="D170" s="46" t="s">
        <v>612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64">
        <f>VLOOKUP(H170,'Metales Pesados 2026'!H170:W644,16,FALSE)</f>
        <v>0</v>
      </c>
      <c r="K170" s="36">
        <f>VLOOKUP(H170,'Metales Pesados 2026'!H170:AJ644,29,FALSE)</f>
        <v>0</v>
      </c>
      <c r="L170" s="60">
        <f>VLOOKUP(H170,'Metales Pesados 2026'!H170:AW644,42,FALSE)</f>
        <v>0</v>
      </c>
      <c r="M170" s="36">
        <f>VLOOKUP(H170,'Metales Pesados 2026'!H170:BJ644,55,FALSE)</f>
        <v>0</v>
      </c>
      <c r="N170" s="36">
        <f>VLOOKUP(H170,'Metales Pesados 2026'!H170:BW644,68,FALSE)</f>
        <v>0</v>
      </c>
      <c r="O170" s="36">
        <f>VLOOKUP(H170,'Metales Pesados 2026'!H170:CJ644,81,FALSE)</f>
        <v>0</v>
      </c>
      <c r="P170" s="60">
        <f>VLOOKUP(H170,'Metales Pesados 2026'!H170:CW644,94,FALSE)</f>
        <v>0</v>
      </c>
    </row>
    <row r="171" spans="1:16" ht="13.05" customHeight="1" x14ac:dyDescent="0.2">
      <c r="A171" s="46" t="s">
        <v>204</v>
      </c>
      <c r="B171" s="46" t="s">
        <v>205</v>
      </c>
      <c r="C171" s="89">
        <v>407</v>
      </c>
      <c r="D171" s="46" t="s">
        <v>612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64">
        <f>VLOOKUP(H171,'Metales Pesados 2026'!H171:W645,16,FALSE)</f>
        <v>0</v>
      </c>
      <c r="K171" s="36">
        <f>VLOOKUP(H171,'Metales Pesados 2026'!H171:AJ645,29,FALSE)</f>
        <v>0</v>
      </c>
      <c r="L171" s="60">
        <f>VLOOKUP(H171,'Metales Pesados 2026'!H171:AW645,42,FALSE)</f>
        <v>0</v>
      </c>
      <c r="M171" s="36">
        <f>VLOOKUP(H171,'Metales Pesados 2026'!H171:BJ645,55,FALSE)</f>
        <v>0</v>
      </c>
      <c r="N171" s="36">
        <f>VLOOKUP(H171,'Metales Pesados 2026'!H171:BW645,68,FALSE)</f>
        <v>0</v>
      </c>
      <c r="O171" s="36">
        <f>VLOOKUP(H171,'Metales Pesados 2026'!H171:CJ645,81,FALSE)</f>
        <v>0</v>
      </c>
      <c r="P171" s="60">
        <f>VLOOKUP(H171,'Metales Pesados 2026'!H171:CW645,94,FALSE)</f>
        <v>0</v>
      </c>
    </row>
    <row r="172" spans="1:16" ht="13.05" customHeight="1" x14ac:dyDescent="0.2">
      <c r="A172" s="46" t="s">
        <v>204</v>
      </c>
      <c r="B172" s="46" t="s">
        <v>205</v>
      </c>
      <c r="C172" s="89">
        <v>407</v>
      </c>
      <c r="D172" s="46" t="s">
        <v>612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64">
        <f>VLOOKUP(H172,'Metales Pesados 2026'!H172:W646,16,FALSE)</f>
        <v>104</v>
      </c>
      <c r="K172" s="36">
        <f>VLOOKUP(H172,'Metales Pesados 2026'!H172:AJ646,29,FALSE)</f>
        <v>0</v>
      </c>
      <c r="L172" s="60">
        <f>VLOOKUP(H172,'Metales Pesados 2026'!H172:AW646,42,FALSE)</f>
        <v>101</v>
      </c>
      <c r="M172" s="36">
        <f>VLOOKUP(H172,'Metales Pesados 2026'!H172:BJ646,55,FALSE)</f>
        <v>0</v>
      </c>
      <c r="N172" s="36">
        <f>VLOOKUP(H172,'Metales Pesados 2026'!H172:BW646,68,FALSE)</f>
        <v>0</v>
      </c>
      <c r="O172" s="36">
        <f>VLOOKUP(H172,'Metales Pesados 2026'!H172:CJ646,81,FALSE)</f>
        <v>0</v>
      </c>
      <c r="P172" s="60">
        <f>VLOOKUP(H172,'Metales Pesados 2026'!H172:CW646,94,FALSE)</f>
        <v>0</v>
      </c>
    </row>
    <row r="173" spans="1:16" ht="13.05" customHeight="1" x14ac:dyDescent="0.2">
      <c r="A173" s="46" t="s">
        <v>204</v>
      </c>
      <c r="B173" s="46" t="s">
        <v>205</v>
      </c>
      <c r="C173" s="89">
        <v>407</v>
      </c>
      <c r="D173" s="46" t="s">
        <v>612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64">
        <f>VLOOKUP(H173,'Metales Pesados 2026'!H173:W647,16,FALSE)</f>
        <v>0</v>
      </c>
      <c r="K173" s="36">
        <f>VLOOKUP(H173,'Metales Pesados 2026'!H173:AJ647,29,FALSE)</f>
        <v>0</v>
      </c>
      <c r="L173" s="60">
        <f>VLOOKUP(H173,'Metales Pesados 2026'!H173:AW647,42,FALSE)</f>
        <v>0</v>
      </c>
      <c r="M173" s="36">
        <f>VLOOKUP(H173,'Metales Pesados 2026'!H173:BJ647,55,FALSE)</f>
        <v>0</v>
      </c>
      <c r="N173" s="36">
        <f>VLOOKUP(H173,'Metales Pesados 2026'!H173:BW647,68,FALSE)</f>
        <v>0</v>
      </c>
      <c r="O173" s="36">
        <f>VLOOKUP(H173,'Metales Pesados 2026'!H173:CJ647,81,FALSE)</f>
        <v>0</v>
      </c>
      <c r="P173" s="60">
        <f>VLOOKUP(H173,'Metales Pesados 2026'!H173:CW647,94,FALSE)</f>
        <v>0</v>
      </c>
    </row>
    <row r="174" spans="1:16" ht="13.05" customHeight="1" x14ac:dyDescent="0.2">
      <c r="A174" s="46" t="s">
        <v>204</v>
      </c>
      <c r="B174" s="46" t="s">
        <v>205</v>
      </c>
      <c r="C174" s="89">
        <v>407</v>
      </c>
      <c r="D174" s="46" t="s">
        <v>612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64">
        <f>VLOOKUP(H174,'Metales Pesados 2026'!H174:W648,16,FALSE)</f>
        <v>0</v>
      </c>
      <c r="K174" s="36">
        <f>VLOOKUP(H174,'Metales Pesados 2026'!H174:AJ648,29,FALSE)</f>
        <v>0</v>
      </c>
      <c r="L174" s="60">
        <f>VLOOKUP(H174,'Metales Pesados 2026'!H174:AW648,42,FALSE)</f>
        <v>0</v>
      </c>
      <c r="M174" s="36">
        <f>VLOOKUP(H174,'Metales Pesados 2026'!H174:BJ648,55,FALSE)</f>
        <v>0</v>
      </c>
      <c r="N174" s="36">
        <f>VLOOKUP(H174,'Metales Pesados 2026'!H174:BW648,68,FALSE)</f>
        <v>0</v>
      </c>
      <c r="O174" s="36">
        <f>VLOOKUP(H174,'Metales Pesados 2026'!H174:CJ648,81,FALSE)</f>
        <v>0</v>
      </c>
      <c r="P174" s="60">
        <f>VLOOKUP(H174,'Metales Pesados 2026'!H174:CW648,94,FALSE)</f>
        <v>0</v>
      </c>
    </row>
    <row r="175" spans="1:16" ht="13.05" customHeight="1" x14ac:dyDescent="0.2">
      <c r="A175" s="46" t="s">
        <v>204</v>
      </c>
      <c r="B175" s="46" t="s">
        <v>217</v>
      </c>
      <c r="C175" s="89">
        <v>407</v>
      </c>
      <c r="D175" s="46" t="s">
        <v>612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64">
        <f>VLOOKUP(H175,'Metales Pesados 2026'!H175:W649,16,FALSE)</f>
        <v>0</v>
      </c>
      <c r="K175" s="36">
        <f>VLOOKUP(H175,'Metales Pesados 2026'!H175:AJ649,29,FALSE)</f>
        <v>0</v>
      </c>
      <c r="L175" s="60">
        <f>VLOOKUP(H175,'Metales Pesados 2026'!H175:AW649,42,FALSE)</f>
        <v>0</v>
      </c>
      <c r="M175" s="36">
        <f>VLOOKUP(H175,'Metales Pesados 2026'!H175:BJ649,55,FALSE)</f>
        <v>0</v>
      </c>
      <c r="N175" s="36">
        <f>VLOOKUP(H175,'Metales Pesados 2026'!H175:BW649,68,FALSE)</f>
        <v>0</v>
      </c>
      <c r="O175" s="36">
        <f>VLOOKUP(H175,'Metales Pesados 2026'!H175:CJ649,81,FALSE)</f>
        <v>0</v>
      </c>
      <c r="P175" s="60">
        <f>VLOOKUP(H175,'Metales Pesados 2026'!H175:CW649,94,FALSE)</f>
        <v>0</v>
      </c>
    </row>
    <row r="176" spans="1:16" ht="13.05" customHeight="1" x14ac:dyDescent="0.2">
      <c r="A176" s="46" t="s">
        <v>204</v>
      </c>
      <c r="B176" s="46" t="s">
        <v>217</v>
      </c>
      <c r="C176" s="89">
        <v>407</v>
      </c>
      <c r="D176" s="46" t="s">
        <v>612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64">
        <f>VLOOKUP(H176,'Metales Pesados 2026'!H176:W650,16,FALSE)</f>
        <v>0</v>
      </c>
      <c r="K176" s="36">
        <f>VLOOKUP(H176,'Metales Pesados 2026'!H176:AJ650,29,FALSE)</f>
        <v>0</v>
      </c>
      <c r="L176" s="60">
        <f>VLOOKUP(H176,'Metales Pesados 2026'!H176:AW650,42,FALSE)</f>
        <v>0</v>
      </c>
      <c r="M176" s="36">
        <f>VLOOKUP(H176,'Metales Pesados 2026'!H176:BJ650,55,FALSE)</f>
        <v>0</v>
      </c>
      <c r="N176" s="36">
        <f>VLOOKUP(H176,'Metales Pesados 2026'!H176:BW650,68,FALSE)</f>
        <v>0</v>
      </c>
      <c r="O176" s="36">
        <f>VLOOKUP(H176,'Metales Pesados 2026'!H176:CJ650,81,FALSE)</f>
        <v>0</v>
      </c>
      <c r="P176" s="60">
        <f>VLOOKUP(H176,'Metales Pesados 2026'!H176:CW650,94,FALSE)</f>
        <v>0</v>
      </c>
    </row>
    <row r="177" spans="1:16" ht="13.05" customHeight="1" x14ac:dyDescent="0.2">
      <c r="A177" s="46" t="s">
        <v>204</v>
      </c>
      <c r="B177" s="46" t="s">
        <v>217</v>
      </c>
      <c r="C177" s="89">
        <v>407</v>
      </c>
      <c r="D177" s="46" t="s">
        <v>612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64">
        <f>VLOOKUP(H177,'Metales Pesados 2026'!H177:W651,16,FALSE)</f>
        <v>0</v>
      </c>
      <c r="K177" s="36">
        <f>VLOOKUP(H177,'Metales Pesados 2026'!H177:AJ651,29,FALSE)</f>
        <v>0</v>
      </c>
      <c r="L177" s="60">
        <f>VLOOKUP(H177,'Metales Pesados 2026'!H177:AW651,42,FALSE)</f>
        <v>0</v>
      </c>
      <c r="M177" s="36">
        <f>VLOOKUP(H177,'Metales Pesados 2026'!H177:BJ651,55,FALSE)</f>
        <v>0</v>
      </c>
      <c r="N177" s="36">
        <f>VLOOKUP(H177,'Metales Pesados 2026'!H177:BW651,68,FALSE)</f>
        <v>0</v>
      </c>
      <c r="O177" s="36">
        <f>VLOOKUP(H177,'Metales Pesados 2026'!H177:CJ651,81,FALSE)</f>
        <v>0</v>
      </c>
      <c r="P177" s="60">
        <f>VLOOKUP(H177,'Metales Pesados 2026'!H177:CW651,94,FALSE)</f>
        <v>0</v>
      </c>
    </row>
    <row r="178" spans="1:16" ht="13.05" customHeight="1" x14ac:dyDescent="0.2">
      <c r="A178" s="46" t="s">
        <v>204</v>
      </c>
      <c r="B178" s="46" t="s">
        <v>217</v>
      </c>
      <c r="C178" s="89">
        <v>407</v>
      </c>
      <c r="D178" s="46" t="s">
        <v>612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64">
        <f>VLOOKUP(H178,'Metales Pesados 2026'!H178:W652,16,FALSE)</f>
        <v>0</v>
      </c>
      <c r="K178" s="36">
        <f>VLOOKUP(H178,'Metales Pesados 2026'!H178:AJ652,29,FALSE)</f>
        <v>0</v>
      </c>
      <c r="L178" s="60">
        <f>VLOOKUP(H178,'Metales Pesados 2026'!H178:AW652,42,FALSE)</f>
        <v>0</v>
      </c>
      <c r="M178" s="36">
        <f>VLOOKUP(H178,'Metales Pesados 2026'!H178:BJ652,55,FALSE)</f>
        <v>0</v>
      </c>
      <c r="N178" s="36">
        <f>VLOOKUP(H178,'Metales Pesados 2026'!H178:BW652,68,FALSE)</f>
        <v>0</v>
      </c>
      <c r="O178" s="36">
        <f>VLOOKUP(H178,'Metales Pesados 2026'!H178:CJ652,81,FALSE)</f>
        <v>0</v>
      </c>
      <c r="P178" s="60">
        <f>VLOOKUP(H178,'Metales Pesados 2026'!H178:CW652,94,FALSE)</f>
        <v>0</v>
      </c>
    </row>
    <row r="179" spans="1:16" ht="13.05" customHeight="1" x14ac:dyDescent="0.2">
      <c r="A179" s="46" t="s">
        <v>204</v>
      </c>
      <c r="B179" s="46" t="s">
        <v>217</v>
      </c>
      <c r="C179" s="89">
        <v>407</v>
      </c>
      <c r="D179" s="46" t="s">
        <v>612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64">
        <f>VLOOKUP(H179,'Metales Pesados 2026'!H179:W653,16,FALSE)</f>
        <v>0</v>
      </c>
      <c r="K179" s="36">
        <f>VLOOKUP(H179,'Metales Pesados 2026'!H179:AJ653,29,FALSE)</f>
        <v>0</v>
      </c>
      <c r="L179" s="60">
        <f>VLOOKUP(H179,'Metales Pesados 2026'!H179:AW653,42,FALSE)</f>
        <v>0</v>
      </c>
      <c r="M179" s="36">
        <f>VLOOKUP(H179,'Metales Pesados 2026'!H179:BJ653,55,FALSE)</f>
        <v>0</v>
      </c>
      <c r="N179" s="36">
        <f>VLOOKUP(H179,'Metales Pesados 2026'!H179:BW653,68,FALSE)</f>
        <v>0</v>
      </c>
      <c r="O179" s="36">
        <f>VLOOKUP(H179,'Metales Pesados 2026'!H179:CJ653,81,FALSE)</f>
        <v>0</v>
      </c>
      <c r="P179" s="60">
        <f>VLOOKUP(H179,'Metales Pesados 2026'!H179:CW653,94,FALSE)</f>
        <v>0</v>
      </c>
    </row>
    <row r="180" spans="1:16" ht="13.05" customHeight="1" x14ac:dyDescent="0.2">
      <c r="A180" s="46" t="s">
        <v>204</v>
      </c>
      <c r="B180" s="46" t="s">
        <v>205</v>
      </c>
      <c r="C180" s="89">
        <v>407</v>
      </c>
      <c r="D180" s="46" t="s">
        <v>612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64">
        <f>VLOOKUP(H180,'Metales Pesados 2026'!H180:W654,16,FALSE)</f>
        <v>0</v>
      </c>
      <c r="K180" s="36">
        <f>VLOOKUP(H180,'Metales Pesados 2026'!H180:AJ654,29,FALSE)</f>
        <v>0</v>
      </c>
      <c r="L180" s="60">
        <f>VLOOKUP(H180,'Metales Pesados 2026'!H180:AW654,42,FALSE)</f>
        <v>0</v>
      </c>
      <c r="M180" s="36">
        <f>VLOOKUP(H180,'Metales Pesados 2026'!H180:BJ654,55,FALSE)</f>
        <v>0</v>
      </c>
      <c r="N180" s="36">
        <f>VLOOKUP(H180,'Metales Pesados 2026'!H180:BW654,68,FALSE)</f>
        <v>0</v>
      </c>
      <c r="O180" s="36">
        <f>VLOOKUP(H180,'Metales Pesados 2026'!H180:CJ654,81,FALSE)</f>
        <v>0</v>
      </c>
      <c r="P180" s="60">
        <f>VLOOKUP(H180,'Metales Pesados 2026'!H180:CW654,94,FALSE)</f>
        <v>0</v>
      </c>
    </row>
    <row r="181" spans="1:16" ht="13.05" customHeight="1" x14ac:dyDescent="0.2">
      <c r="A181" s="46" t="s">
        <v>204</v>
      </c>
      <c r="B181" s="46" t="s">
        <v>217</v>
      </c>
      <c r="C181" s="89">
        <v>407</v>
      </c>
      <c r="D181" s="46" t="s">
        <v>612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64">
        <f>VLOOKUP(H181,'Metales Pesados 2026'!H181:W655,16,FALSE)</f>
        <v>0</v>
      </c>
      <c r="K181" s="36">
        <f>VLOOKUP(H181,'Metales Pesados 2026'!H181:AJ655,29,FALSE)</f>
        <v>0</v>
      </c>
      <c r="L181" s="60">
        <f>VLOOKUP(H181,'Metales Pesados 2026'!H181:AW655,42,FALSE)</f>
        <v>0</v>
      </c>
      <c r="M181" s="36">
        <f>VLOOKUP(H181,'Metales Pesados 2026'!H181:BJ655,55,FALSE)</f>
        <v>0</v>
      </c>
      <c r="N181" s="36">
        <f>VLOOKUP(H181,'Metales Pesados 2026'!H181:BW655,68,FALSE)</f>
        <v>0</v>
      </c>
      <c r="O181" s="36">
        <f>VLOOKUP(H181,'Metales Pesados 2026'!H181:CJ655,81,FALSE)</f>
        <v>0</v>
      </c>
      <c r="P181" s="60">
        <f>VLOOKUP(H181,'Metales Pesados 2026'!H181:CW655,94,FALSE)</f>
        <v>0</v>
      </c>
    </row>
    <row r="182" spans="1:16" ht="13.05" customHeight="1" x14ac:dyDescent="0.2">
      <c r="A182" s="46" t="s">
        <v>204</v>
      </c>
      <c r="B182" s="46" t="s">
        <v>226</v>
      </c>
      <c r="C182" s="89">
        <v>407</v>
      </c>
      <c r="D182" s="46" t="s">
        <v>612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64">
        <f>VLOOKUP(H182,'Metales Pesados 2026'!H182:W656,16,FALSE)</f>
        <v>0</v>
      </c>
      <c r="K182" s="36">
        <f>VLOOKUP(H182,'Metales Pesados 2026'!H182:AJ656,29,FALSE)</f>
        <v>0</v>
      </c>
      <c r="L182" s="60">
        <f>VLOOKUP(H182,'Metales Pesados 2026'!H182:AW656,42,FALSE)</f>
        <v>0</v>
      </c>
      <c r="M182" s="36">
        <f>VLOOKUP(H182,'Metales Pesados 2026'!H182:BJ656,55,FALSE)</f>
        <v>0</v>
      </c>
      <c r="N182" s="36">
        <f>VLOOKUP(H182,'Metales Pesados 2026'!H182:BW656,68,FALSE)</f>
        <v>0</v>
      </c>
      <c r="O182" s="36">
        <f>VLOOKUP(H182,'Metales Pesados 2026'!H182:CJ656,81,FALSE)</f>
        <v>0</v>
      </c>
      <c r="P182" s="60">
        <f>VLOOKUP(H182,'Metales Pesados 2026'!H182:CW656,94,FALSE)</f>
        <v>0</v>
      </c>
    </row>
    <row r="183" spans="1:16" ht="13.05" customHeight="1" x14ac:dyDescent="0.2">
      <c r="A183" s="46" t="s">
        <v>204</v>
      </c>
      <c r="B183" s="46" t="s">
        <v>226</v>
      </c>
      <c r="C183" s="89">
        <v>407</v>
      </c>
      <c r="D183" s="46" t="s">
        <v>612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64">
        <f>VLOOKUP(H183,'Metales Pesados 2026'!H183:W657,16,FALSE)</f>
        <v>0</v>
      </c>
      <c r="K183" s="36">
        <f>VLOOKUP(H183,'Metales Pesados 2026'!H183:AJ657,29,FALSE)</f>
        <v>0</v>
      </c>
      <c r="L183" s="60">
        <f>VLOOKUP(H183,'Metales Pesados 2026'!H183:AW657,42,FALSE)</f>
        <v>0</v>
      </c>
      <c r="M183" s="36">
        <f>VLOOKUP(H183,'Metales Pesados 2026'!H183:BJ657,55,FALSE)</f>
        <v>0</v>
      </c>
      <c r="N183" s="36">
        <f>VLOOKUP(H183,'Metales Pesados 2026'!H183:BW657,68,FALSE)</f>
        <v>0</v>
      </c>
      <c r="O183" s="36">
        <f>VLOOKUP(H183,'Metales Pesados 2026'!H183:CJ657,81,FALSE)</f>
        <v>0</v>
      </c>
      <c r="P183" s="60">
        <f>VLOOKUP(H183,'Metales Pesados 2026'!H183:CW657,94,FALSE)</f>
        <v>0</v>
      </c>
    </row>
    <row r="184" spans="1:16" ht="13.05" customHeight="1" x14ac:dyDescent="0.2">
      <c r="A184" s="46" t="s">
        <v>204</v>
      </c>
      <c r="B184" s="46" t="s">
        <v>226</v>
      </c>
      <c r="C184" s="89">
        <v>407</v>
      </c>
      <c r="D184" s="46" t="s">
        <v>612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64">
        <f>VLOOKUP(H184,'Metales Pesados 2026'!H184:W658,16,FALSE)</f>
        <v>60</v>
      </c>
      <c r="K184" s="36">
        <f>VLOOKUP(H184,'Metales Pesados 2026'!H184:AJ658,29,FALSE)</f>
        <v>12</v>
      </c>
      <c r="L184" s="60">
        <f>VLOOKUP(H184,'Metales Pesados 2026'!H184:AW658,42,FALSE)</f>
        <v>54</v>
      </c>
      <c r="M184" s="36">
        <f>VLOOKUP(H184,'Metales Pesados 2026'!H184:BJ658,55,FALSE)</f>
        <v>0</v>
      </c>
      <c r="N184" s="36">
        <f>VLOOKUP(H184,'Metales Pesados 2026'!H184:BW658,68,FALSE)</f>
        <v>0</v>
      </c>
      <c r="O184" s="36">
        <f>VLOOKUP(H184,'Metales Pesados 2026'!H184:CJ658,81,FALSE)</f>
        <v>0</v>
      </c>
      <c r="P184" s="60">
        <f>VLOOKUP(H184,'Metales Pesados 2026'!H184:CW658,94,FALSE)</f>
        <v>0</v>
      </c>
    </row>
    <row r="185" spans="1:16" ht="13.05" customHeight="1" x14ac:dyDescent="0.2">
      <c r="A185" s="46" t="s">
        <v>204</v>
      </c>
      <c r="B185" s="46" t="s">
        <v>226</v>
      </c>
      <c r="C185" s="89">
        <v>407</v>
      </c>
      <c r="D185" s="46" t="s">
        <v>612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64">
        <f>VLOOKUP(H185,'Metales Pesados 2026'!H185:W659,16,FALSE)</f>
        <v>57</v>
      </c>
      <c r="K185" s="36">
        <f>VLOOKUP(H185,'Metales Pesados 2026'!H185:AJ659,29,FALSE)</f>
        <v>0</v>
      </c>
      <c r="L185" s="60">
        <f>VLOOKUP(H185,'Metales Pesados 2026'!H185:AW659,42,FALSE)</f>
        <v>46</v>
      </c>
      <c r="M185" s="36">
        <f>VLOOKUP(H185,'Metales Pesados 2026'!H185:BJ659,55,FALSE)</f>
        <v>0</v>
      </c>
      <c r="N185" s="36">
        <f>VLOOKUP(H185,'Metales Pesados 2026'!H185:BW659,68,FALSE)</f>
        <v>0</v>
      </c>
      <c r="O185" s="36">
        <f>VLOOKUP(H185,'Metales Pesados 2026'!H185:CJ659,81,FALSE)</f>
        <v>0</v>
      </c>
      <c r="P185" s="60">
        <f>VLOOKUP(H185,'Metales Pesados 2026'!H185:CW659,94,FALSE)</f>
        <v>0</v>
      </c>
    </row>
    <row r="186" spans="1:16" ht="13.05" customHeight="1" x14ac:dyDescent="0.2">
      <c r="A186" s="46" t="s">
        <v>204</v>
      </c>
      <c r="B186" s="46" t="s">
        <v>226</v>
      </c>
      <c r="C186" s="89">
        <v>407</v>
      </c>
      <c r="D186" s="46" t="s">
        <v>612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64">
        <f>VLOOKUP(H186,'Metales Pesados 2026'!H186:W660,16,FALSE)</f>
        <v>0</v>
      </c>
      <c r="K186" s="36">
        <f>VLOOKUP(H186,'Metales Pesados 2026'!H186:AJ660,29,FALSE)</f>
        <v>0</v>
      </c>
      <c r="L186" s="60">
        <f>VLOOKUP(H186,'Metales Pesados 2026'!H186:AW660,42,FALSE)</f>
        <v>0</v>
      </c>
      <c r="M186" s="36">
        <f>VLOOKUP(H186,'Metales Pesados 2026'!H186:BJ660,55,FALSE)</f>
        <v>0</v>
      </c>
      <c r="N186" s="36">
        <f>VLOOKUP(H186,'Metales Pesados 2026'!H186:BW660,68,FALSE)</f>
        <v>0</v>
      </c>
      <c r="O186" s="36">
        <f>VLOOKUP(H186,'Metales Pesados 2026'!H186:CJ660,81,FALSE)</f>
        <v>0</v>
      </c>
      <c r="P186" s="60">
        <f>VLOOKUP(H186,'Metales Pesados 2026'!H186:CW660,94,FALSE)</f>
        <v>0</v>
      </c>
    </row>
    <row r="187" spans="1:16" ht="13.05" customHeight="1" x14ac:dyDescent="0.2">
      <c r="A187" s="46" t="s">
        <v>204</v>
      </c>
      <c r="B187" s="46" t="s">
        <v>226</v>
      </c>
      <c r="C187" s="89">
        <v>407</v>
      </c>
      <c r="D187" s="46" t="s">
        <v>612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64">
        <f>VLOOKUP(H187,'Metales Pesados 2026'!H187:W661,16,FALSE)</f>
        <v>0</v>
      </c>
      <c r="K187" s="36">
        <f>VLOOKUP(H187,'Metales Pesados 2026'!H187:AJ661,29,FALSE)</f>
        <v>0</v>
      </c>
      <c r="L187" s="60">
        <f>VLOOKUP(H187,'Metales Pesados 2026'!H187:AW661,42,FALSE)</f>
        <v>0</v>
      </c>
      <c r="M187" s="36">
        <f>VLOOKUP(H187,'Metales Pesados 2026'!H187:BJ661,55,FALSE)</f>
        <v>0</v>
      </c>
      <c r="N187" s="36">
        <f>VLOOKUP(H187,'Metales Pesados 2026'!H187:BW661,68,FALSE)</f>
        <v>0</v>
      </c>
      <c r="O187" s="36">
        <f>VLOOKUP(H187,'Metales Pesados 2026'!H187:CJ661,81,FALSE)</f>
        <v>0</v>
      </c>
      <c r="P187" s="60">
        <f>VLOOKUP(H187,'Metales Pesados 2026'!H187:CW661,94,FALSE)</f>
        <v>0</v>
      </c>
    </row>
    <row r="188" spans="1:16" ht="13.05" customHeight="1" x14ac:dyDescent="0.2">
      <c r="A188" s="46" t="s">
        <v>204</v>
      </c>
      <c r="B188" s="46" t="s">
        <v>226</v>
      </c>
      <c r="C188" s="89">
        <v>407</v>
      </c>
      <c r="D188" s="46" t="s">
        <v>612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64">
        <f>VLOOKUP(H188,'Metales Pesados 2026'!H188:W662,16,FALSE)</f>
        <v>0</v>
      </c>
      <c r="K188" s="36">
        <f>VLOOKUP(H188,'Metales Pesados 2026'!H188:AJ662,29,FALSE)</f>
        <v>0</v>
      </c>
      <c r="L188" s="60">
        <f>VLOOKUP(H188,'Metales Pesados 2026'!H188:AW662,42,FALSE)</f>
        <v>0</v>
      </c>
      <c r="M188" s="36">
        <f>VLOOKUP(H188,'Metales Pesados 2026'!H188:BJ662,55,FALSE)</f>
        <v>0</v>
      </c>
      <c r="N188" s="36">
        <f>VLOOKUP(H188,'Metales Pesados 2026'!H188:BW662,68,FALSE)</f>
        <v>0</v>
      </c>
      <c r="O188" s="36">
        <f>VLOOKUP(H188,'Metales Pesados 2026'!H188:CJ662,81,FALSE)</f>
        <v>0</v>
      </c>
      <c r="P188" s="60">
        <f>VLOOKUP(H188,'Metales Pesados 2026'!H188:CW662,94,FALSE)</f>
        <v>0</v>
      </c>
    </row>
    <row r="189" spans="1:16" ht="13.05" customHeight="1" x14ac:dyDescent="0.2">
      <c r="A189" s="46" t="s">
        <v>204</v>
      </c>
      <c r="B189" s="46" t="s">
        <v>226</v>
      </c>
      <c r="C189" s="89">
        <v>407</v>
      </c>
      <c r="D189" s="46" t="s">
        <v>612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64">
        <f>VLOOKUP(H189,'Metales Pesados 2026'!H189:W663,16,FALSE)</f>
        <v>0</v>
      </c>
      <c r="K189" s="36">
        <f>VLOOKUP(H189,'Metales Pesados 2026'!H189:AJ663,29,FALSE)</f>
        <v>0</v>
      </c>
      <c r="L189" s="60">
        <f>VLOOKUP(H189,'Metales Pesados 2026'!H189:AW663,42,FALSE)</f>
        <v>0</v>
      </c>
      <c r="M189" s="36">
        <f>VLOOKUP(H189,'Metales Pesados 2026'!H189:BJ663,55,FALSE)</f>
        <v>0</v>
      </c>
      <c r="N189" s="36">
        <f>VLOOKUP(H189,'Metales Pesados 2026'!H189:BW663,68,FALSE)</f>
        <v>0</v>
      </c>
      <c r="O189" s="36">
        <f>VLOOKUP(H189,'Metales Pesados 2026'!H189:CJ663,81,FALSE)</f>
        <v>0</v>
      </c>
      <c r="P189" s="60">
        <f>VLOOKUP(H189,'Metales Pesados 2026'!H189:CW663,94,FALSE)</f>
        <v>0</v>
      </c>
    </row>
    <row r="190" spans="1:16" ht="13.05" customHeight="1" x14ac:dyDescent="0.2">
      <c r="A190" s="46" t="s">
        <v>204</v>
      </c>
      <c r="B190" s="46" t="s">
        <v>226</v>
      </c>
      <c r="C190" s="89">
        <v>407</v>
      </c>
      <c r="D190" s="46" t="s">
        <v>612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64">
        <f>VLOOKUP(H190,'Metales Pesados 2026'!H190:W664,16,FALSE)</f>
        <v>0</v>
      </c>
      <c r="K190" s="36">
        <f>VLOOKUP(H190,'Metales Pesados 2026'!H190:AJ664,29,FALSE)</f>
        <v>0</v>
      </c>
      <c r="L190" s="60">
        <f>VLOOKUP(H190,'Metales Pesados 2026'!H190:AW664,42,FALSE)</f>
        <v>0</v>
      </c>
      <c r="M190" s="36">
        <f>VLOOKUP(H190,'Metales Pesados 2026'!H190:BJ664,55,FALSE)</f>
        <v>0</v>
      </c>
      <c r="N190" s="36">
        <f>VLOOKUP(H190,'Metales Pesados 2026'!H190:BW664,68,FALSE)</f>
        <v>0</v>
      </c>
      <c r="O190" s="36">
        <f>VLOOKUP(H190,'Metales Pesados 2026'!H190:CJ664,81,FALSE)</f>
        <v>0</v>
      </c>
      <c r="P190" s="60">
        <f>VLOOKUP(H190,'Metales Pesados 2026'!H190:CW664,94,FALSE)</f>
        <v>0</v>
      </c>
    </row>
    <row r="191" spans="1:16" ht="13.05" customHeight="1" x14ac:dyDescent="0.2">
      <c r="A191" s="46" t="s">
        <v>204</v>
      </c>
      <c r="B191" s="46" t="s">
        <v>226</v>
      </c>
      <c r="C191" s="89">
        <v>407</v>
      </c>
      <c r="D191" s="46" t="s">
        <v>612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64">
        <f>VLOOKUP(H191,'Metales Pesados 2026'!H191:W665,16,FALSE)</f>
        <v>59</v>
      </c>
      <c r="K191" s="36">
        <f>VLOOKUP(H191,'Metales Pesados 2026'!H191:AJ665,29,FALSE)</f>
        <v>8</v>
      </c>
      <c r="L191" s="60">
        <f>VLOOKUP(H191,'Metales Pesados 2026'!H191:AW665,42,FALSE)</f>
        <v>57</v>
      </c>
      <c r="M191" s="36">
        <f>VLOOKUP(H191,'Metales Pesados 2026'!H191:BJ665,55,FALSE)</f>
        <v>0</v>
      </c>
      <c r="N191" s="36">
        <f>VLOOKUP(H191,'Metales Pesados 2026'!H191:BW665,68,FALSE)</f>
        <v>0</v>
      </c>
      <c r="O191" s="36">
        <f>VLOOKUP(H191,'Metales Pesados 2026'!H191:CJ665,81,FALSE)</f>
        <v>0</v>
      </c>
      <c r="P191" s="60">
        <f>VLOOKUP(H191,'Metales Pesados 2026'!H191:CW665,94,FALSE)</f>
        <v>0</v>
      </c>
    </row>
    <row r="192" spans="1:16" ht="13.05" customHeight="1" x14ac:dyDescent="0.2">
      <c r="A192" s="46" t="s">
        <v>204</v>
      </c>
      <c r="B192" s="46" t="s">
        <v>226</v>
      </c>
      <c r="C192" s="89">
        <v>407</v>
      </c>
      <c r="D192" s="46" t="s">
        <v>612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64">
        <f>VLOOKUP(H192,'Metales Pesados 2026'!H192:W666,16,FALSE)</f>
        <v>0</v>
      </c>
      <c r="K192" s="36">
        <f>VLOOKUP(H192,'Metales Pesados 2026'!H192:AJ666,29,FALSE)</f>
        <v>0</v>
      </c>
      <c r="L192" s="60">
        <f>VLOOKUP(H192,'Metales Pesados 2026'!H192:AW666,42,FALSE)</f>
        <v>0</v>
      </c>
      <c r="M192" s="36">
        <f>VLOOKUP(H192,'Metales Pesados 2026'!H192:BJ666,55,FALSE)</f>
        <v>0</v>
      </c>
      <c r="N192" s="36">
        <f>VLOOKUP(H192,'Metales Pesados 2026'!H192:BW666,68,FALSE)</f>
        <v>0</v>
      </c>
      <c r="O192" s="36">
        <f>VLOOKUP(H192,'Metales Pesados 2026'!H192:CJ666,81,FALSE)</f>
        <v>0</v>
      </c>
      <c r="P192" s="60">
        <f>VLOOKUP(H192,'Metales Pesados 2026'!H192:CW666,94,FALSE)</f>
        <v>0</v>
      </c>
    </row>
    <row r="193" spans="1:16" ht="13.05" customHeight="1" x14ac:dyDescent="0.2">
      <c r="A193" s="46" t="s">
        <v>204</v>
      </c>
      <c r="B193" s="46" t="s">
        <v>226</v>
      </c>
      <c r="C193" s="89">
        <v>407</v>
      </c>
      <c r="D193" s="46" t="s">
        <v>612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64">
        <f>VLOOKUP(H193,'Metales Pesados 2026'!H193:W667,16,FALSE)</f>
        <v>7</v>
      </c>
      <c r="K193" s="36">
        <f>VLOOKUP(H193,'Metales Pesados 2026'!H193:AJ667,29,FALSE)</f>
        <v>0</v>
      </c>
      <c r="L193" s="60">
        <f>VLOOKUP(H193,'Metales Pesados 2026'!H193:AW667,42,FALSE)</f>
        <v>7</v>
      </c>
      <c r="M193" s="36">
        <f>VLOOKUP(H193,'Metales Pesados 2026'!H193:BJ667,55,FALSE)</f>
        <v>0</v>
      </c>
      <c r="N193" s="36">
        <f>VLOOKUP(H193,'Metales Pesados 2026'!H193:BW667,68,FALSE)</f>
        <v>0</v>
      </c>
      <c r="O193" s="36">
        <f>VLOOKUP(H193,'Metales Pesados 2026'!H193:CJ667,81,FALSE)</f>
        <v>0</v>
      </c>
      <c r="P193" s="60">
        <f>VLOOKUP(H193,'Metales Pesados 2026'!H193:CW667,94,FALSE)</f>
        <v>0</v>
      </c>
    </row>
    <row r="194" spans="1:16" ht="13.05" customHeight="1" x14ac:dyDescent="0.2">
      <c r="A194" s="46" t="s">
        <v>204</v>
      </c>
      <c r="B194" s="46" t="s">
        <v>226</v>
      </c>
      <c r="C194" s="89">
        <v>407</v>
      </c>
      <c r="D194" s="46" t="s">
        <v>612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64">
        <f>VLOOKUP(H194,'Metales Pesados 2026'!H194:W668,16,FALSE)</f>
        <v>0</v>
      </c>
      <c r="K194" s="36">
        <f>VLOOKUP(H194,'Metales Pesados 2026'!H194:AJ668,29,FALSE)</f>
        <v>0</v>
      </c>
      <c r="L194" s="60">
        <f>VLOOKUP(H194,'Metales Pesados 2026'!H194:AW668,42,FALSE)</f>
        <v>0</v>
      </c>
      <c r="M194" s="36">
        <f>VLOOKUP(H194,'Metales Pesados 2026'!H194:BJ668,55,FALSE)</f>
        <v>0</v>
      </c>
      <c r="N194" s="36">
        <f>VLOOKUP(H194,'Metales Pesados 2026'!H194:BW668,68,FALSE)</f>
        <v>0</v>
      </c>
      <c r="O194" s="36">
        <f>VLOOKUP(H194,'Metales Pesados 2026'!H194:CJ668,81,FALSE)</f>
        <v>0</v>
      </c>
      <c r="P194" s="60">
        <f>VLOOKUP(H194,'Metales Pesados 2026'!H194:CW668,94,FALSE)</f>
        <v>0</v>
      </c>
    </row>
    <row r="195" spans="1:16" ht="13.05" customHeight="1" x14ac:dyDescent="0.2">
      <c r="A195" s="46" t="s">
        <v>204</v>
      </c>
      <c r="B195" s="46" t="s">
        <v>241</v>
      </c>
      <c r="C195" s="89">
        <v>407</v>
      </c>
      <c r="D195" s="46" t="s">
        <v>612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64">
        <f>VLOOKUP(H195,'Metales Pesados 2026'!H195:W669,16,FALSE)</f>
        <v>0</v>
      </c>
      <c r="K195" s="36">
        <f>VLOOKUP(H195,'Metales Pesados 2026'!H195:AJ669,29,FALSE)</f>
        <v>0</v>
      </c>
      <c r="L195" s="60">
        <f>VLOOKUP(H195,'Metales Pesados 2026'!H195:AW669,42,FALSE)</f>
        <v>0</v>
      </c>
      <c r="M195" s="36">
        <f>VLOOKUP(H195,'Metales Pesados 2026'!H195:BJ669,55,FALSE)</f>
        <v>0</v>
      </c>
      <c r="N195" s="36">
        <f>VLOOKUP(H195,'Metales Pesados 2026'!H195:BW669,68,FALSE)</f>
        <v>0</v>
      </c>
      <c r="O195" s="36">
        <f>VLOOKUP(H195,'Metales Pesados 2026'!H195:CJ669,81,FALSE)</f>
        <v>0</v>
      </c>
      <c r="P195" s="60">
        <f>VLOOKUP(H195,'Metales Pesados 2026'!H195:CW669,94,FALSE)</f>
        <v>0</v>
      </c>
    </row>
    <row r="196" spans="1:16" ht="13.05" customHeight="1" x14ac:dyDescent="0.2">
      <c r="A196" s="46" t="s">
        <v>204</v>
      </c>
      <c r="B196" s="46" t="s">
        <v>241</v>
      </c>
      <c r="C196" s="89">
        <v>407</v>
      </c>
      <c r="D196" s="46" t="s">
        <v>612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64">
        <f>VLOOKUP(H196,'Metales Pesados 2026'!H196:W670,16,FALSE)</f>
        <v>0</v>
      </c>
      <c r="K196" s="36">
        <f>VLOOKUP(H196,'Metales Pesados 2026'!H196:AJ670,29,FALSE)</f>
        <v>0</v>
      </c>
      <c r="L196" s="60">
        <f>VLOOKUP(H196,'Metales Pesados 2026'!H196:AW670,42,FALSE)</f>
        <v>0</v>
      </c>
      <c r="M196" s="36">
        <f>VLOOKUP(H196,'Metales Pesados 2026'!H196:BJ670,55,FALSE)</f>
        <v>0</v>
      </c>
      <c r="N196" s="36">
        <f>VLOOKUP(H196,'Metales Pesados 2026'!H196:BW670,68,FALSE)</f>
        <v>0</v>
      </c>
      <c r="O196" s="36">
        <f>VLOOKUP(H196,'Metales Pesados 2026'!H196:CJ670,81,FALSE)</f>
        <v>0</v>
      </c>
      <c r="P196" s="60">
        <f>VLOOKUP(H196,'Metales Pesados 2026'!H196:CW670,94,FALSE)</f>
        <v>0</v>
      </c>
    </row>
    <row r="197" spans="1:16" ht="13.05" customHeight="1" x14ac:dyDescent="0.2">
      <c r="A197" s="46" t="s">
        <v>204</v>
      </c>
      <c r="B197" s="46" t="s">
        <v>241</v>
      </c>
      <c r="C197" s="89">
        <v>407</v>
      </c>
      <c r="D197" s="46" t="s">
        <v>612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64">
        <f>VLOOKUP(H197,'Metales Pesados 2026'!H197:W671,16,FALSE)</f>
        <v>0</v>
      </c>
      <c r="K197" s="36">
        <f>VLOOKUP(H197,'Metales Pesados 2026'!H197:AJ671,29,FALSE)</f>
        <v>0</v>
      </c>
      <c r="L197" s="60">
        <f>VLOOKUP(H197,'Metales Pesados 2026'!H197:AW671,42,FALSE)</f>
        <v>0</v>
      </c>
      <c r="M197" s="36">
        <f>VLOOKUP(H197,'Metales Pesados 2026'!H197:BJ671,55,FALSE)</f>
        <v>0</v>
      </c>
      <c r="N197" s="36">
        <f>VLOOKUP(H197,'Metales Pesados 2026'!H197:BW671,68,FALSE)</f>
        <v>0</v>
      </c>
      <c r="O197" s="36">
        <f>VLOOKUP(H197,'Metales Pesados 2026'!H197:CJ671,81,FALSE)</f>
        <v>0</v>
      </c>
      <c r="P197" s="60">
        <f>VLOOKUP(H197,'Metales Pesados 2026'!H197:CW671,94,FALSE)</f>
        <v>0</v>
      </c>
    </row>
    <row r="198" spans="1:16" ht="13.05" customHeight="1" x14ac:dyDescent="0.2">
      <c r="A198" s="46" t="s">
        <v>204</v>
      </c>
      <c r="B198" s="46" t="s">
        <v>241</v>
      </c>
      <c r="C198" s="89">
        <v>407</v>
      </c>
      <c r="D198" s="46" t="s">
        <v>612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64">
        <f>VLOOKUP(H198,'Metales Pesados 2026'!H198:W672,16,FALSE)</f>
        <v>0</v>
      </c>
      <c r="K198" s="36">
        <f>VLOOKUP(H198,'Metales Pesados 2026'!H198:AJ672,29,FALSE)</f>
        <v>0</v>
      </c>
      <c r="L198" s="60">
        <f>VLOOKUP(H198,'Metales Pesados 2026'!H198:AW672,42,FALSE)</f>
        <v>0</v>
      </c>
      <c r="M198" s="36">
        <f>VLOOKUP(H198,'Metales Pesados 2026'!H198:BJ672,55,FALSE)</f>
        <v>0</v>
      </c>
      <c r="N198" s="36">
        <f>VLOOKUP(H198,'Metales Pesados 2026'!H198:BW672,68,FALSE)</f>
        <v>0</v>
      </c>
      <c r="O198" s="36">
        <f>VLOOKUP(H198,'Metales Pesados 2026'!H198:CJ672,81,FALSE)</f>
        <v>0</v>
      </c>
      <c r="P198" s="60">
        <f>VLOOKUP(H198,'Metales Pesados 2026'!H198:CW672,94,FALSE)</f>
        <v>0</v>
      </c>
    </row>
    <row r="199" spans="1:16" ht="13.05" customHeight="1" x14ac:dyDescent="0.2">
      <c r="A199" s="46" t="s">
        <v>204</v>
      </c>
      <c r="B199" s="46" t="s">
        <v>241</v>
      </c>
      <c r="C199" s="89">
        <v>407</v>
      </c>
      <c r="D199" s="46" t="s">
        <v>612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64">
        <f>VLOOKUP(H199,'Metales Pesados 2026'!H199:W673,16,FALSE)</f>
        <v>0</v>
      </c>
      <c r="K199" s="36">
        <f>VLOOKUP(H199,'Metales Pesados 2026'!H199:AJ673,29,FALSE)</f>
        <v>0</v>
      </c>
      <c r="L199" s="60">
        <f>VLOOKUP(H199,'Metales Pesados 2026'!H199:AW673,42,FALSE)</f>
        <v>0</v>
      </c>
      <c r="M199" s="36">
        <f>VLOOKUP(H199,'Metales Pesados 2026'!H199:BJ673,55,FALSE)</f>
        <v>0</v>
      </c>
      <c r="N199" s="36">
        <f>VLOOKUP(H199,'Metales Pesados 2026'!H199:BW673,68,FALSE)</f>
        <v>0</v>
      </c>
      <c r="O199" s="36">
        <f>VLOOKUP(H199,'Metales Pesados 2026'!H199:CJ673,81,FALSE)</f>
        <v>0</v>
      </c>
      <c r="P199" s="60">
        <f>VLOOKUP(H199,'Metales Pesados 2026'!H199:CW673,94,FALSE)</f>
        <v>0</v>
      </c>
    </row>
    <row r="200" spans="1:16" ht="13.05" customHeight="1" x14ac:dyDescent="0.2">
      <c r="A200" s="46" t="s">
        <v>204</v>
      </c>
      <c r="B200" s="46" t="s">
        <v>241</v>
      </c>
      <c r="C200" s="89">
        <v>407</v>
      </c>
      <c r="D200" s="46" t="s">
        <v>612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64">
        <f>VLOOKUP(H200,'Metales Pesados 2026'!H200:W674,16,FALSE)</f>
        <v>0</v>
      </c>
      <c r="K200" s="36">
        <f>VLOOKUP(H200,'Metales Pesados 2026'!H200:AJ674,29,FALSE)</f>
        <v>0</v>
      </c>
      <c r="L200" s="60">
        <f>VLOOKUP(H200,'Metales Pesados 2026'!H200:AW674,42,FALSE)</f>
        <v>0</v>
      </c>
      <c r="M200" s="36">
        <f>VLOOKUP(H200,'Metales Pesados 2026'!H200:BJ674,55,FALSE)</f>
        <v>0</v>
      </c>
      <c r="N200" s="36">
        <f>VLOOKUP(H200,'Metales Pesados 2026'!H200:BW674,68,FALSE)</f>
        <v>0</v>
      </c>
      <c r="O200" s="36">
        <f>VLOOKUP(H200,'Metales Pesados 2026'!H200:CJ674,81,FALSE)</f>
        <v>0</v>
      </c>
      <c r="P200" s="60">
        <f>VLOOKUP(H200,'Metales Pesados 2026'!H200:CW674,94,FALSE)</f>
        <v>0</v>
      </c>
    </row>
    <row r="201" spans="1:16" ht="13.05" customHeight="1" x14ac:dyDescent="0.2">
      <c r="A201" s="46" t="s">
        <v>204</v>
      </c>
      <c r="B201" s="46" t="s">
        <v>241</v>
      </c>
      <c r="C201" s="89">
        <v>407</v>
      </c>
      <c r="D201" s="46" t="s">
        <v>612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64">
        <f>VLOOKUP(H201,'Metales Pesados 2026'!H201:W675,16,FALSE)</f>
        <v>0</v>
      </c>
      <c r="K201" s="36">
        <f>VLOOKUP(H201,'Metales Pesados 2026'!H201:AJ675,29,FALSE)</f>
        <v>0</v>
      </c>
      <c r="L201" s="60">
        <f>VLOOKUP(H201,'Metales Pesados 2026'!H201:AW675,42,FALSE)</f>
        <v>0</v>
      </c>
      <c r="M201" s="36">
        <f>VLOOKUP(H201,'Metales Pesados 2026'!H201:BJ675,55,FALSE)</f>
        <v>0</v>
      </c>
      <c r="N201" s="36">
        <f>VLOOKUP(H201,'Metales Pesados 2026'!H201:BW675,68,FALSE)</f>
        <v>0</v>
      </c>
      <c r="O201" s="36">
        <f>VLOOKUP(H201,'Metales Pesados 2026'!H201:CJ675,81,FALSE)</f>
        <v>0</v>
      </c>
      <c r="P201" s="60">
        <f>VLOOKUP(H201,'Metales Pesados 2026'!H201:CW675,94,FALSE)</f>
        <v>0</v>
      </c>
    </row>
    <row r="202" spans="1:16" ht="13.05" customHeight="1" x14ac:dyDescent="0.2">
      <c r="A202" s="46" t="s">
        <v>204</v>
      </c>
      <c r="B202" s="46" t="s">
        <v>241</v>
      </c>
      <c r="C202" s="89">
        <v>407</v>
      </c>
      <c r="D202" s="46" t="s">
        <v>612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64">
        <f>VLOOKUP(H202,'Metales Pesados 2026'!H202:W676,16,FALSE)</f>
        <v>0</v>
      </c>
      <c r="K202" s="36">
        <f>VLOOKUP(H202,'Metales Pesados 2026'!H202:AJ676,29,FALSE)</f>
        <v>0</v>
      </c>
      <c r="L202" s="60">
        <f>VLOOKUP(H202,'Metales Pesados 2026'!H202:AW676,42,FALSE)</f>
        <v>0</v>
      </c>
      <c r="M202" s="36">
        <f>VLOOKUP(H202,'Metales Pesados 2026'!H202:BJ676,55,FALSE)</f>
        <v>0</v>
      </c>
      <c r="N202" s="36">
        <f>VLOOKUP(H202,'Metales Pesados 2026'!H202:BW676,68,FALSE)</f>
        <v>0</v>
      </c>
      <c r="O202" s="36">
        <f>VLOOKUP(H202,'Metales Pesados 2026'!H202:CJ676,81,FALSE)</f>
        <v>0</v>
      </c>
      <c r="P202" s="60">
        <f>VLOOKUP(H202,'Metales Pesados 2026'!H202:CW676,94,FALSE)</f>
        <v>0</v>
      </c>
    </row>
    <row r="203" spans="1:16" ht="13.05" customHeight="1" x14ac:dyDescent="0.2">
      <c r="A203" s="46" t="s">
        <v>204</v>
      </c>
      <c r="B203" s="46" t="s">
        <v>205</v>
      </c>
      <c r="C203" s="89">
        <v>407</v>
      </c>
      <c r="D203" s="46" t="s">
        <v>612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64">
        <f>VLOOKUP(H203,'Metales Pesados 2026'!H203:W677,16,FALSE)</f>
        <v>0</v>
      </c>
      <c r="K203" s="36">
        <f>VLOOKUP(H203,'Metales Pesados 2026'!H203:AJ677,29,FALSE)</f>
        <v>0</v>
      </c>
      <c r="L203" s="60">
        <f>VLOOKUP(H203,'Metales Pesados 2026'!H203:AW677,42,FALSE)</f>
        <v>0</v>
      </c>
      <c r="M203" s="36">
        <f>VLOOKUP(H203,'Metales Pesados 2026'!H203:BJ677,55,FALSE)</f>
        <v>0</v>
      </c>
      <c r="N203" s="36">
        <f>VLOOKUP(H203,'Metales Pesados 2026'!H203:BW677,68,FALSE)</f>
        <v>0</v>
      </c>
      <c r="O203" s="36">
        <f>VLOOKUP(H203,'Metales Pesados 2026'!H203:CJ677,81,FALSE)</f>
        <v>0</v>
      </c>
      <c r="P203" s="60">
        <f>VLOOKUP(H203,'Metales Pesados 2026'!H203:CW677,94,FALSE)</f>
        <v>0</v>
      </c>
    </row>
    <row r="204" spans="1:16" ht="13.05" customHeight="1" x14ac:dyDescent="0.2">
      <c r="A204" s="46" t="s">
        <v>204</v>
      </c>
      <c r="B204" s="46" t="s">
        <v>241</v>
      </c>
      <c r="C204" s="89">
        <v>407</v>
      </c>
      <c r="D204" s="46" t="s">
        <v>612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64">
        <f>VLOOKUP(H204,'Metales Pesados 2026'!H204:W678,16,FALSE)</f>
        <v>0</v>
      </c>
      <c r="K204" s="36">
        <f>VLOOKUP(H204,'Metales Pesados 2026'!H204:AJ678,29,FALSE)</f>
        <v>0</v>
      </c>
      <c r="L204" s="60">
        <f>VLOOKUP(H204,'Metales Pesados 2026'!H204:AW678,42,FALSE)</f>
        <v>0</v>
      </c>
      <c r="M204" s="36">
        <f>VLOOKUP(H204,'Metales Pesados 2026'!H204:BJ678,55,FALSE)</f>
        <v>0</v>
      </c>
      <c r="N204" s="36">
        <f>VLOOKUP(H204,'Metales Pesados 2026'!H204:BW678,68,FALSE)</f>
        <v>0</v>
      </c>
      <c r="O204" s="36">
        <f>VLOOKUP(H204,'Metales Pesados 2026'!H204:CJ678,81,FALSE)</f>
        <v>0</v>
      </c>
      <c r="P204" s="60">
        <f>VLOOKUP(H204,'Metales Pesados 2026'!H204:CW678,94,FALSE)</f>
        <v>0</v>
      </c>
    </row>
    <row r="205" spans="1:16" ht="13.05" customHeight="1" x14ac:dyDescent="0.2">
      <c r="A205" s="46" t="s">
        <v>204</v>
      </c>
      <c r="B205" s="46" t="s">
        <v>251</v>
      </c>
      <c r="C205" s="89">
        <v>407</v>
      </c>
      <c r="D205" s="46" t="s">
        <v>612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64">
        <f>VLOOKUP(H205,'Metales Pesados 2026'!H205:W680,16,FALSE)</f>
        <v>0</v>
      </c>
      <c r="K205" s="36">
        <f>VLOOKUP(H205,'Metales Pesados 2026'!H205:AJ680,29,FALSE)</f>
        <v>0</v>
      </c>
      <c r="L205" s="60">
        <f>VLOOKUP(H205,'Metales Pesados 2026'!H205:AW680,42,FALSE)</f>
        <v>0</v>
      </c>
      <c r="M205" s="36">
        <f>VLOOKUP(H205,'Metales Pesados 2026'!H205:BJ680,55,FALSE)</f>
        <v>0</v>
      </c>
      <c r="N205" s="36">
        <f>VLOOKUP(H205,'Metales Pesados 2026'!H205:BW680,68,FALSE)</f>
        <v>0</v>
      </c>
      <c r="O205" s="36">
        <f>VLOOKUP(H205,'Metales Pesados 2026'!H205:CJ680,81,FALSE)</f>
        <v>0</v>
      </c>
      <c r="P205" s="60">
        <f>VLOOKUP(H205,'Metales Pesados 2026'!H205:CW680,94,FALSE)</f>
        <v>0</v>
      </c>
    </row>
    <row r="206" spans="1:16" ht="13.05" customHeight="1" x14ac:dyDescent="0.2">
      <c r="A206" s="46" t="s">
        <v>204</v>
      </c>
      <c r="B206" s="46" t="s">
        <v>251</v>
      </c>
      <c r="C206" s="89">
        <v>407</v>
      </c>
      <c r="D206" s="46" t="s">
        <v>612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64">
        <f>VLOOKUP(H206,'Metales Pesados 2026'!H206:W681,16,FALSE)</f>
        <v>0</v>
      </c>
      <c r="K206" s="36">
        <f>VLOOKUP(H206,'Metales Pesados 2026'!H206:AJ681,29,FALSE)</f>
        <v>0</v>
      </c>
      <c r="L206" s="60">
        <f>VLOOKUP(H206,'Metales Pesados 2026'!H206:AW681,42,FALSE)</f>
        <v>0</v>
      </c>
      <c r="M206" s="36">
        <f>VLOOKUP(H206,'Metales Pesados 2026'!H206:BJ681,55,FALSE)</f>
        <v>0</v>
      </c>
      <c r="N206" s="36">
        <f>VLOOKUP(H206,'Metales Pesados 2026'!H206:BW681,68,FALSE)</f>
        <v>0</v>
      </c>
      <c r="O206" s="36">
        <f>VLOOKUP(H206,'Metales Pesados 2026'!H206:CJ681,81,FALSE)</f>
        <v>0</v>
      </c>
      <c r="P206" s="60">
        <f>VLOOKUP(H206,'Metales Pesados 2026'!H206:CW681,94,FALSE)</f>
        <v>0</v>
      </c>
    </row>
    <row r="207" spans="1:16" ht="13.05" customHeight="1" x14ac:dyDescent="0.2">
      <c r="A207" s="46" t="s">
        <v>204</v>
      </c>
      <c r="B207" s="46" t="s">
        <v>251</v>
      </c>
      <c r="C207" s="89">
        <v>407</v>
      </c>
      <c r="D207" s="46" t="s">
        <v>612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64">
        <f>VLOOKUP(H207,'Metales Pesados 2026'!H207:W682,16,FALSE)</f>
        <v>20</v>
      </c>
      <c r="K207" s="36">
        <f>VLOOKUP(H207,'Metales Pesados 2026'!H207:AJ682,29,FALSE)</f>
        <v>9</v>
      </c>
      <c r="L207" s="60">
        <f>VLOOKUP(H207,'Metales Pesados 2026'!H207:AW682,42,FALSE)</f>
        <v>13</v>
      </c>
      <c r="M207" s="36">
        <f>VLOOKUP(H207,'Metales Pesados 2026'!H207:BJ682,55,FALSE)</f>
        <v>0</v>
      </c>
      <c r="N207" s="36">
        <f>VLOOKUP(H207,'Metales Pesados 2026'!H207:BW682,68,FALSE)</f>
        <v>0</v>
      </c>
      <c r="O207" s="36">
        <f>VLOOKUP(H207,'Metales Pesados 2026'!H207:CJ682,81,FALSE)</f>
        <v>0</v>
      </c>
      <c r="P207" s="60">
        <f>VLOOKUP(H207,'Metales Pesados 2026'!H207:CW682,94,FALSE)</f>
        <v>0</v>
      </c>
    </row>
    <row r="208" spans="1:16" ht="13.05" customHeight="1" x14ac:dyDescent="0.2">
      <c r="A208" s="46" t="s">
        <v>204</v>
      </c>
      <c r="B208" s="46" t="s">
        <v>251</v>
      </c>
      <c r="C208" s="89">
        <v>407</v>
      </c>
      <c r="D208" s="46" t="s">
        <v>612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64">
        <f>VLOOKUP(H208,'Metales Pesados 2026'!H208:W683,16,FALSE)</f>
        <v>0</v>
      </c>
      <c r="K208" s="36">
        <f>VLOOKUP(H208,'Metales Pesados 2026'!H208:AJ683,29,FALSE)</f>
        <v>0</v>
      </c>
      <c r="L208" s="60">
        <f>VLOOKUP(H208,'Metales Pesados 2026'!H208:AW683,42,FALSE)</f>
        <v>0</v>
      </c>
      <c r="M208" s="36">
        <f>VLOOKUP(H208,'Metales Pesados 2026'!H208:BJ683,55,FALSE)</f>
        <v>0</v>
      </c>
      <c r="N208" s="36">
        <f>VLOOKUP(H208,'Metales Pesados 2026'!H208:BW683,68,FALSE)</f>
        <v>0</v>
      </c>
      <c r="O208" s="36">
        <f>VLOOKUP(H208,'Metales Pesados 2026'!H208:CJ683,81,FALSE)</f>
        <v>0</v>
      </c>
      <c r="P208" s="60">
        <f>VLOOKUP(H208,'Metales Pesados 2026'!H208:CW683,94,FALSE)</f>
        <v>0</v>
      </c>
    </row>
    <row r="209" spans="1:16" ht="13.05" customHeight="1" x14ac:dyDescent="0.2">
      <c r="A209" s="46" t="s">
        <v>204</v>
      </c>
      <c r="B209" s="46" t="s">
        <v>251</v>
      </c>
      <c r="C209" s="89">
        <v>407</v>
      </c>
      <c r="D209" s="46" t="s">
        <v>612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64">
        <f>VLOOKUP(H209,'Metales Pesados 2026'!H209:W684,16,FALSE)</f>
        <v>0</v>
      </c>
      <c r="K209" s="36">
        <f>VLOOKUP(H209,'Metales Pesados 2026'!H209:AJ684,29,FALSE)</f>
        <v>0</v>
      </c>
      <c r="L209" s="60">
        <f>VLOOKUP(H209,'Metales Pesados 2026'!H209:AW684,42,FALSE)</f>
        <v>0</v>
      </c>
      <c r="M209" s="36">
        <f>VLOOKUP(H209,'Metales Pesados 2026'!H209:BJ684,55,FALSE)</f>
        <v>0</v>
      </c>
      <c r="N209" s="36">
        <f>VLOOKUP(H209,'Metales Pesados 2026'!H209:BW684,68,FALSE)</f>
        <v>0</v>
      </c>
      <c r="O209" s="36">
        <f>VLOOKUP(H209,'Metales Pesados 2026'!H209:CJ684,81,FALSE)</f>
        <v>0</v>
      </c>
      <c r="P209" s="60">
        <f>VLOOKUP(H209,'Metales Pesados 2026'!H209:CW684,94,FALSE)</f>
        <v>0</v>
      </c>
    </row>
    <row r="210" spans="1:16" ht="13.05" customHeight="1" x14ac:dyDescent="0.2">
      <c r="A210" s="46" t="s">
        <v>204</v>
      </c>
      <c r="B210" s="46" t="s">
        <v>205</v>
      </c>
      <c r="C210" s="89">
        <v>407</v>
      </c>
      <c r="D210" s="46" t="s">
        <v>612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64">
        <f>VLOOKUP(H210,'Metales Pesados 2026'!H210:W685,16,FALSE)</f>
        <v>0</v>
      </c>
      <c r="K210" s="36">
        <f>VLOOKUP(H210,'Metales Pesados 2026'!H210:AJ685,29,FALSE)</f>
        <v>0</v>
      </c>
      <c r="L210" s="60">
        <f>VLOOKUP(H210,'Metales Pesados 2026'!H210:AW685,42,FALSE)</f>
        <v>0</v>
      </c>
      <c r="M210" s="36">
        <f>VLOOKUP(H210,'Metales Pesados 2026'!H210:BJ685,55,FALSE)</f>
        <v>0</v>
      </c>
      <c r="N210" s="36">
        <f>VLOOKUP(H210,'Metales Pesados 2026'!H210:BW685,68,FALSE)</f>
        <v>0</v>
      </c>
      <c r="O210" s="36">
        <f>VLOOKUP(H210,'Metales Pesados 2026'!H210:CJ685,81,FALSE)</f>
        <v>0</v>
      </c>
      <c r="P210" s="60">
        <f>VLOOKUP(H210,'Metales Pesados 2026'!H210:CW685,94,FALSE)</f>
        <v>0</v>
      </c>
    </row>
    <row r="211" spans="1:16" ht="13.05" customHeight="1" x14ac:dyDescent="0.2">
      <c r="A211" s="46" t="s">
        <v>204</v>
      </c>
      <c r="B211" s="46" t="s">
        <v>251</v>
      </c>
      <c r="C211" s="89">
        <v>407</v>
      </c>
      <c r="D211" s="46" t="s">
        <v>612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64">
        <f>VLOOKUP(H211,'Metales Pesados 2026'!H211:W686,16,FALSE)</f>
        <v>0</v>
      </c>
      <c r="K211" s="36">
        <f>VLOOKUP(H211,'Metales Pesados 2026'!H211:AJ686,29,FALSE)</f>
        <v>0</v>
      </c>
      <c r="L211" s="60">
        <f>VLOOKUP(H211,'Metales Pesados 2026'!H211:AW686,42,FALSE)</f>
        <v>0</v>
      </c>
      <c r="M211" s="36">
        <f>VLOOKUP(H211,'Metales Pesados 2026'!H211:BJ686,55,FALSE)</f>
        <v>0</v>
      </c>
      <c r="N211" s="36">
        <f>VLOOKUP(H211,'Metales Pesados 2026'!H211:BW686,68,FALSE)</f>
        <v>0</v>
      </c>
      <c r="O211" s="36">
        <f>VLOOKUP(H211,'Metales Pesados 2026'!H211:CJ686,81,FALSE)</f>
        <v>0</v>
      </c>
      <c r="P211" s="60">
        <f>VLOOKUP(H211,'Metales Pesados 2026'!H211:CW686,94,FALSE)</f>
        <v>0</v>
      </c>
    </row>
    <row r="212" spans="1:16" ht="13.05" customHeight="1" x14ac:dyDescent="0.2">
      <c r="A212" s="46" t="s">
        <v>204</v>
      </c>
      <c r="B212" s="46" t="s">
        <v>251</v>
      </c>
      <c r="C212" s="89">
        <v>407</v>
      </c>
      <c r="D212" s="46" t="s">
        <v>612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64">
        <f>VLOOKUP(H212,'Metales Pesados 2026'!H212:W687,16,FALSE)</f>
        <v>0</v>
      </c>
      <c r="K212" s="36">
        <f>VLOOKUP(H212,'Metales Pesados 2026'!H212:AJ687,29,FALSE)</f>
        <v>0</v>
      </c>
      <c r="L212" s="60">
        <f>VLOOKUP(H212,'Metales Pesados 2026'!H212:AW687,42,FALSE)</f>
        <v>0</v>
      </c>
      <c r="M212" s="36">
        <f>VLOOKUP(H212,'Metales Pesados 2026'!H212:BJ687,55,FALSE)</f>
        <v>0</v>
      </c>
      <c r="N212" s="36">
        <f>VLOOKUP(H212,'Metales Pesados 2026'!H212:BW687,68,FALSE)</f>
        <v>0</v>
      </c>
      <c r="O212" s="36">
        <f>VLOOKUP(H212,'Metales Pesados 2026'!H212:CJ687,81,FALSE)</f>
        <v>0</v>
      </c>
      <c r="P212" s="60">
        <f>VLOOKUP(H212,'Metales Pesados 2026'!H212:CW687,94,FALSE)</f>
        <v>0</v>
      </c>
    </row>
    <row r="213" spans="1:16" ht="13.05" customHeight="1" x14ac:dyDescent="0.2">
      <c r="A213" s="46" t="s">
        <v>204</v>
      </c>
      <c r="B213" s="46" t="s">
        <v>251</v>
      </c>
      <c r="C213" s="89">
        <v>407</v>
      </c>
      <c r="D213" s="46" t="s">
        <v>612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64">
        <f>VLOOKUP(H213,'Metales Pesados 2026'!H213:W688,16,FALSE)</f>
        <v>0</v>
      </c>
      <c r="K213" s="36">
        <f>VLOOKUP(H213,'Metales Pesados 2026'!H213:AJ688,29,FALSE)</f>
        <v>0</v>
      </c>
      <c r="L213" s="60">
        <f>VLOOKUP(H213,'Metales Pesados 2026'!H213:AW688,42,FALSE)</f>
        <v>0</v>
      </c>
      <c r="M213" s="36">
        <f>VLOOKUP(H213,'Metales Pesados 2026'!H213:BJ688,55,FALSE)</f>
        <v>0</v>
      </c>
      <c r="N213" s="36">
        <f>VLOOKUP(H213,'Metales Pesados 2026'!H213:BW688,68,FALSE)</f>
        <v>0</v>
      </c>
      <c r="O213" s="36">
        <f>VLOOKUP(H213,'Metales Pesados 2026'!H213:CJ688,81,FALSE)</f>
        <v>0</v>
      </c>
      <c r="P213" s="60">
        <f>VLOOKUP(H213,'Metales Pesados 2026'!H213:CW688,94,FALSE)</f>
        <v>0</v>
      </c>
    </row>
    <row r="214" spans="1:16" ht="13.05" customHeight="1" x14ac:dyDescent="0.2">
      <c r="A214" s="46" t="s">
        <v>204</v>
      </c>
      <c r="B214" s="46" t="s">
        <v>251</v>
      </c>
      <c r="C214" s="89">
        <v>407</v>
      </c>
      <c r="D214" s="46" t="s">
        <v>612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64">
        <f>VLOOKUP(H214,'Metales Pesados 2026'!H214:W689,16,FALSE)</f>
        <v>0</v>
      </c>
      <c r="K214" s="36">
        <f>VLOOKUP(H214,'Metales Pesados 2026'!H214:AJ689,29,FALSE)</f>
        <v>0</v>
      </c>
      <c r="L214" s="60">
        <f>VLOOKUP(H214,'Metales Pesados 2026'!H214:AW689,42,FALSE)</f>
        <v>0</v>
      </c>
      <c r="M214" s="36">
        <f>VLOOKUP(H214,'Metales Pesados 2026'!H214:BJ689,55,FALSE)</f>
        <v>0</v>
      </c>
      <c r="N214" s="36">
        <f>VLOOKUP(H214,'Metales Pesados 2026'!H214:BW689,68,FALSE)</f>
        <v>0</v>
      </c>
      <c r="O214" s="36">
        <f>VLOOKUP(H214,'Metales Pesados 2026'!H214:CJ689,81,FALSE)</f>
        <v>0</v>
      </c>
      <c r="P214" s="60">
        <f>VLOOKUP(H214,'Metales Pesados 2026'!H214:CW689,94,FALSE)</f>
        <v>0</v>
      </c>
    </row>
    <row r="215" spans="1:16" ht="13.05" customHeight="1" x14ac:dyDescent="0.2">
      <c r="A215" s="46" t="s">
        <v>204</v>
      </c>
      <c r="B215" s="46" t="s">
        <v>251</v>
      </c>
      <c r="C215" s="89">
        <v>407</v>
      </c>
      <c r="D215" s="46" t="s">
        <v>612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64">
        <f>VLOOKUP(H215,'Metales Pesados 2026'!H215:W690,16,FALSE)</f>
        <v>0</v>
      </c>
      <c r="K215" s="36">
        <f>VLOOKUP(H215,'Metales Pesados 2026'!H215:AJ690,29,FALSE)</f>
        <v>0</v>
      </c>
      <c r="L215" s="60">
        <f>VLOOKUP(H215,'Metales Pesados 2026'!H215:AW690,42,FALSE)</f>
        <v>0</v>
      </c>
      <c r="M215" s="36">
        <f>VLOOKUP(H215,'Metales Pesados 2026'!H215:BJ690,55,FALSE)</f>
        <v>0</v>
      </c>
      <c r="N215" s="36">
        <f>VLOOKUP(H215,'Metales Pesados 2026'!H215:BW690,68,FALSE)</f>
        <v>0</v>
      </c>
      <c r="O215" s="36">
        <f>VLOOKUP(H215,'Metales Pesados 2026'!H215:CJ690,81,FALSE)</f>
        <v>0</v>
      </c>
      <c r="P215" s="60">
        <f>VLOOKUP(H215,'Metales Pesados 2026'!H215:CW690,94,FALSE)</f>
        <v>0</v>
      </c>
    </row>
    <row r="216" spans="1:16" ht="13.05" customHeight="1" x14ac:dyDescent="0.2">
      <c r="A216" s="46" t="s">
        <v>22</v>
      </c>
      <c r="B216" s="46" t="s">
        <v>23</v>
      </c>
      <c r="C216" s="89">
        <v>406</v>
      </c>
      <c r="D216" s="46" t="s">
        <v>611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64">
        <f>VLOOKUP(H216,'Metales Pesados 2026'!H216:W691,16,FALSE)</f>
        <v>0</v>
      </c>
      <c r="K216" s="36">
        <f>VLOOKUP(H216,'Metales Pesados 2026'!H216:AJ691,29,FALSE)</f>
        <v>0</v>
      </c>
      <c r="L216" s="60">
        <f>VLOOKUP(H216,'Metales Pesados 2026'!H216:AW691,42,FALSE)</f>
        <v>0</v>
      </c>
      <c r="M216" s="36">
        <f>VLOOKUP(H216,'Metales Pesados 2026'!H216:BJ691,55,FALSE)</f>
        <v>0</v>
      </c>
      <c r="N216" s="36">
        <f>VLOOKUP(H216,'Metales Pesados 2026'!H216:BW691,68,FALSE)</f>
        <v>0</v>
      </c>
      <c r="O216" s="36">
        <f>VLOOKUP(H216,'Metales Pesados 2026'!H216:CJ691,81,FALSE)</f>
        <v>0</v>
      </c>
      <c r="P216" s="60">
        <f>VLOOKUP(H216,'Metales Pesados 2026'!H216:CW691,94,FALSE)</f>
        <v>0</v>
      </c>
    </row>
    <row r="217" spans="1:16" ht="13.05" customHeight="1" x14ac:dyDescent="0.2">
      <c r="A217" s="46" t="s">
        <v>22</v>
      </c>
      <c r="B217" s="46" t="s">
        <v>23</v>
      </c>
      <c r="C217" s="89">
        <v>406</v>
      </c>
      <c r="D217" s="46" t="s">
        <v>611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64">
        <f>VLOOKUP(H217,'Metales Pesados 2026'!H217:W692,16,FALSE)</f>
        <v>0</v>
      </c>
      <c r="K217" s="36">
        <f>VLOOKUP(H217,'Metales Pesados 2026'!H217:AJ692,29,FALSE)</f>
        <v>0</v>
      </c>
      <c r="L217" s="60">
        <f>VLOOKUP(H217,'Metales Pesados 2026'!H217:AW692,42,FALSE)</f>
        <v>0</v>
      </c>
      <c r="M217" s="36">
        <f>VLOOKUP(H217,'Metales Pesados 2026'!H217:BJ692,55,FALSE)</f>
        <v>0</v>
      </c>
      <c r="N217" s="36">
        <f>VLOOKUP(H217,'Metales Pesados 2026'!H217:BW692,68,FALSE)</f>
        <v>0</v>
      </c>
      <c r="O217" s="36">
        <f>VLOOKUP(H217,'Metales Pesados 2026'!H217:CJ692,81,FALSE)</f>
        <v>0</v>
      </c>
      <c r="P217" s="60">
        <f>VLOOKUP(H217,'Metales Pesados 2026'!H217:CW692,94,FALSE)</f>
        <v>0</v>
      </c>
    </row>
    <row r="218" spans="1:16" ht="13.05" customHeight="1" x14ac:dyDescent="0.2">
      <c r="A218" s="46" t="s">
        <v>22</v>
      </c>
      <c r="B218" s="46" t="s">
        <v>23</v>
      </c>
      <c r="C218" s="89">
        <v>406</v>
      </c>
      <c r="D218" s="46" t="s">
        <v>611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64">
        <f>VLOOKUP(H218,'Metales Pesados 2026'!H218:W693,16,FALSE)</f>
        <v>0</v>
      </c>
      <c r="K218" s="36">
        <f>VLOOKUP(H218,'Metales Pesados 2026'!H218:AJ693,29,FALSE)</f>
        <v>0</v>
      </c>
      <c r="L218" s="60">
        <f>VLOOKUP(H218,'Metales Pesados 2026'!H218:AW693,42,FALSE)</f>
        <v>0</v>
      </c>
      <c r="M218" s="36">
        <f>VLOOKUP(H218,'Metales Pesados 2026'!H218:BJ693,55,FALSE)</f>
        <v>0</v>
      </c>
      <c r="N218" s="36">
        <f>VLOOKUP(H218,'Metales Pesados 2026'!H218:BW693,68,FALSE)</f>
        <v>0</v>
      </c>
      <c r="O218" s="36">
        <f>VLOOKUP(H218,'Metales Pesados 2026'!H218:CJ693,81,FALSE)</f>
        <v>0</v>
      </c>
      <c r="P218" s="60">
        <f>VLOOKUP(H218,'Metales Pesados 2026'!H218:CW693,94,FALSE)</f>
        <v>0</v>
      </c>
    </row>
    <row r="219" spans="1:16" ht="13.05" customHeight="1" x14ac:dyDescent="0.2">
      <c r="A219" s="46" t="s">
        <v>22</v>
      </c>
      <c r="B219" s="46" t="s">
        <v>23</v>
      </c>
      <c r="C219" s="89">
        <v>406</v>
      </c>
      <c r="D219" s="46" t="s">
        <v>611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64">
        <f>VLOOKUP(H219,'Metales Pesados 2026'!H219:W694,16,FALSE)</f>
        <v>0</v>
      </c>
      <c r="K219" s="36">
        <f>VLOOKUP(H219,'Metales Pesados 2026'!H219:AJ694,29,FALSE)</f>
        <v>0</v>
      </c>
      <c r="L219" s="60">
        <f>VLOOKUP(H219,'Metales Pesados 2026'!H219:AW694,42,FALSE)</f>
        <v>0</v>
      </c>
      <c r="M219" s="36">
        <f>VLOOKUP(H219,'Metales Pesados 2026'!H219:BJ694,55,FALSE)</f>
        <v>0</v>
      </c>
      <c r="N219" s="36">
        <f>VLOOKUP(H219,'Metales Pesados 2026'!H219:BW694,68,FALSE)</f>
        <v>0</v>
      </c>
      <c r="O219" s="36">
        <f>VLOOKUP(H219,'Metales Pesados 2026'!H219:CJ694,81,FALSE)</f>
        <v>0</v>
      </c>
      <c r="P219" s="60">
        <f>VLOOKUP(H219,'Metales Pesados 2026'!H219:CW694,94,FALSE)</f>
        <v>0</v>
      </c>
    </row>
    <row r="220" spans="1:16" ht="13.05" customHeight="1" x14ac:dyDescent="0.2">
      <c r="A220" s="46" t="s">
        <v>22</v>
      </c>
      <c r="B220" s="46" t="s">
        <v>23</v>
      </c>
      <c r="C220" s="89">
        <v>406</v>
      </c>
      <c r="D220" s="46" t="s">
        <v>611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64">
        <f>VLOOKUP(H220,'Metales Pesados 2026'!H220:W695,16,FALSE)</f>
        <v>0</v>
      </c>
      <c r="K220" s="36">
        <f>VLOOKUP(H220,'Metales Pesados 2026'!H220:AJ695,29,FALSE)</f>
        <v>0</v>
      </c>
      <c r="L220" s="60">
        <f>VLOOKUP(H220,'Metales Pesados 2026'!H220:AW695,42,FALSE)</f>
        <v>0</v>
      </c>
      <c r="M220" s="36">
        <f>VLOOKUP(H220,'Metales Pesados 2026'!H220:BJ695,55,FALSE)</f>
        <v>0</v>
      </c>
      <c r="N220" s="36">
        <f>VLOOKUP(H220,'Metales Pesados 2026'!H220:BW695,68,FALSE)</f>
        <v>0</v>
      </c>
      <c r="O220" s="36">
        <f>VLOOKUP(H220,'Metales Pesados 2026'!H220:CJ695,81,FALSE)</f>
        <v>0</v>
      </c>
      <c r="P220" s="60">
        <f>VLOOKUP(H220,'Metales Pesados 2026'!H220:CW695,94,FALSE)</f>
        <v>0</v>
      </c>
    </row>
    <row r="221" spans="1:16" ht="13.05" customHeight="1" x14ac:dyDescent="0.2">
      <c r="A221" s="46" t="s">
        <v>22</v>
      </c>
      <c r="B221" s="46" t="s">
        <v>23</v>
      </c>
      <c r="C221" s="89">
        <v>406</v>
      </c>
      <c r="D221" s="46" t="s">
        <v>611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64">
        <f>VLOOKUP(H221,'Metales Pesados 2026'!H221:W696,16,FALSE)</f>
        <v>0</v>
      </c>
      <c r="K221" s="36">
        <f>VLOOKUP(H221,'Metales Pesados 2026'!H221:AJ696,29,FALSE)</f>
        <v>0</v>
      </c>
      <c r="L221" s="60">
        <f>VLOOKUP(H221,'Metales Pesados 2026'!H221:AW696,42,FALSE)</f>
        <v>0</v>
      </c>
      <c r="M221" s="36">
        <f>VLOOKUP(H221,'Metales Pesados 2026'!H221:BJ696,55,FALSE)</f>
        <v>0</v>
      </c>
      <c r="N221" s="36">
        <f>VLOOKUP(H221,'Metales Pesados 2026'!H221:BW696,68,FALSE)</f>
        <v>0</v>
      </c>
      <c r="O221" s="36">
        <f>VLOOKUP(H221,'Metales Pesados 2026'!H221:CJ696,81,FALSE)</f>
        <v>0</v>
      </c>
      <c r="P221" s="60">
        <f>VLOOKUP(H221,'Metales Pesados 2026'!H221:CW696,94,FALSE)</f>
        <v>0</v>
      </c>
    </row>
    <row r="222" spans="1:16" ht="13.05" customHeight="1" x14ac:dyDescent="0.2">
      <c r="A222" s="46" t="s">
        <v>22</v>
      </c>
      <c r="B222" s="46" t="s">
        <v>23</v>
      </c>
      <c r="C222" s="89">
        <v>406</v>
      </c>
      <c r="D222" s="46" t="s">
        <v>611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64">
        <f>VLOOKUP(H222,'Metales Pesados 2026'!H222:W697,16,FALSE)</f>
        <v>0</v>
      </c>
      <c r="K222" s="36">
        <f>VLOOKUP(H222,'Metales Pesados 2026'!H222:AJ697,29,FALSE)</f>
        <v>0</v>
      </c>
      <c r="L222" s="60">
        <f>VLOOKUP(H222,'Metales Pesados 2026'!H222:AW697,42,FALSE)</f>
        <v>0</v>
      </c>
      <c r="M222" s="36">
        <f>VLOOKUP(H222,'Metales Pesados 2026'!H222:BJ697,55,FALSE)</f>
        <v>0</v>
      </c>
      <c r="N222" s="36">
        <f>VLOOKUP(H222,'Metales Pesados 2026'!H222:BW697,68,FALSE)</f>
        <v>0</v>
      </c>
      <c r="O222" s="36">
        <f>VLOOKUP(H222,'Metales Pesados 2026'!H222:CJ697,81,FALSE)</f>
        <v>0</v>
      </c>
      <c r="P222" s="60">
        <f>VLOOKUP(H222,'Metales Pesados 2026'!H222:CW697,94,FALSE)</f>
        <v>0</v>
      </c>
    </row>
    <row r="223" spans="1:16" ht="13.05" customHeight="1" x14ac:dyDescent="0.2">
      <c r="A223" s="46" t="s">
        <v>22</v>
      </c>
      <c r="B223" s="46" t="s">
        <v>23</v>
      </c>
      <c r="C223" s="89">
        <v>406</v>
      </c>
      <c r="D223" s="46" t="s">
        <v>611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64">
        <f>VLOOKUP(H223,'Metales Pesados 2026'!H223:W698,16,FALSE)</f>
        <v>0</v>
      </c>
      <c r="K223" s="36">
        <f>VLOOKUP(H223,'Metales Pesados 2026'!H223:AJ698,29,FALSE)</f>
        <v>0</v>
      </c>
      <c r="L223" s="60">
        <f>VLOOKUP(H223,'Metales Pesados 2026'!H223:AW698,42,FALSE)</f>
        <v>0</v>
      </c>
      <c r="M223" s="36">
        <f>VLOOKUP(H223,'Metales Pesados 2026'!H223:BJ698,55,FALSE)</f>
        <v>0</v>
      </c>
      <c r="N223" s="36">
        <f>VLOOKUP(H223,'Metales Pesados 2026'!H223:BW698,68,FALSE)</f>
        <v>0</v>
      </c>
      <c r="O223" s="36">
        <f>VLOOKUP(H223,'Metales Pesados 2026'!H223:CJ698,81,FALSE)</f>
        <v>0</v>
      </c>
      <c r="P223" s="60">
        <f>VLOOKUP(H223,'Metales Pesados 2026'!H223:CW698,94,FALSE)</f>
        <v>0</v>
      </c>
    </row>
    <row r="224" spans="1:16" ht="13.05" customHeight="1" x14ac:dyDescent="0.2">
      <c r="A224" s="46" t="s">
        <v>22</v>
      </c>
      <c r="B224" s="46" t="s">
        <v>23</v>
      </c>
      <c r="C224" s="89">
        <v>406</v>
      </c>
      <c r="D224" s="46" t="s">
        <v>611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64">
        <f>VLOOKUP(H224,'Metales Pesados 2026'!H224:W699,16,FALSE)</f>
        <v>0</v>
      </c>
      <c r="K224" s="36">
        <f>VLOOKUP(H224,'Metales Pesados 2026'!H224:AJ699,29,FALSE)</f>
        <v>0</v>
      </c>
      <c r="L224" s="60">
        <f>VLOOKUP(H224,'Metales Pesados 2026'!H224:AW699,42,FALSE)</f>
        <v>0</v>
      </c>
      <c r="M224" s="36">
        <f>VLOOKUP(H224,'Metales Pesados 2026'!H224:BJ699,55,FALSE)</f>
        <v>0</v>
      </c>
      <c r="N224" s="36">
        <f>VLOOKUP(H224,'Metales Pesados 2026'!H224:BW699,68,FALSE)</f>
        <v>0</v>
      </c>
      <c r="O224" s="36">
        <f>VLOOKUP(H224,'Metales Pesados 2026'!H224:CJ699,81,FALSE)</f>
        <v>0</v>
      </c>
      <c r="P224" s="60">
        <f>VLOOKUP(H224,'Metales Pesados 2026'!H224:CW699,94,FALSE)</f>
        <v>0</v>
      </c>
    </row>
    <row r="225" spans="1:16" ht="13.05" customHeight="1" x14ac:dyDescent="0.2">
      <c r="A225" s="46" t="s">
        <v>22</v>
      </c>
      <c r="B225" s="46" t="s">
        <v>23</v>
      </c>
      <c r="C225" s="89">
        <v>406</v>
      </c>
      <c r="D225" s="46" t="s">
        <v>611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64">
        <f>VLOOKUP(H225,'Metales Pesados 2026'!H225:W700,16,FALSE)</f>
        <v>0</v>
      </c>
      <c r="K225" s="36">
        <f>VLOOKUP(H225,'Metales Pesados 2026'!H225:AJ700,29,FALSE)</f>
        <v>0</v>
      </c>
      <c r="L225" s="60">
        <f>VLOOKUP(H225,'Metales Pesados 2026'!H225:AW700,42,FALSE)</f>
        <v>0</v>
      </c>
      <c r="M225" s="36">
        <f>VLOOKUP(H225,'Metales Pesados 2026'!H225:BJ700,55,FALSE)</f>
        <v>0</v>
      </c>
      <c r="N225" s="36">
        <f>VLOOKUP(H225,'Metales Pesados 2026'!H225:BW700,68,FALSE)</f>
        <v>0</v>
      </c>
      <c r="O225" s="36">
        <f>VLOOKUP(H225,'Metales Pesados 2026'!H225:CJ700,81,FALSE)</f>
        <v>0</v>
      </c>
      <c r="P225" s="60">
        <f>VLOOKUP(H225,'Metales Pesados 2026'!H225:CW700,94,FALSE)</f>
        <v>0</v>
      </c>
    </row>
    <row r="226" spans="1:16" ht="13.05" customHeight="1" x14ac:dyDescent="0.2">
      <c r="A226" s="46" t="s">
        <v>22</v>
      </c>
      <c r="B226" s="46" t="s">
        <v>23</v>
      </c>
      <c r="C226" s="89">
        <v>406</v>
      </c>
      <c r="D226" s="46" t="s">
        <v>611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64">
        <f>VLOOKUP(H226,'Metales Pesados 2026'!H226:W701,16,FALSE)</f>
        <v>0</v>
      </c>
      <c r="K226" s="36">
        <f>VLOOKUP(H226,'Metales Pesados 2026'!H226:AJ701,29,FALSE)</f>
        <v>0</v>
      </c>
      <c r="L226" s="60">
        <f>VLOOKUP(H226,'Metales Pesados 2026'!H226:AW701,42,FALSE)</f>
        <v>0</v>
      </c>
      <c r="M226" s="36">
        <f>VLOOKUP(H226,'Metales Pesados 2026'!H226:BJ701,55,FALSE)</f>
        <v>0</v>
      </c>
      <c r="N226" s="36">
        <f>VLOOKUP(H226,'Metales Pesados 2026'!H226:BW701,68,FALSE)</f>
        <v>0</v>
      </c>
      <c r="O226" s="36">
        <f>VLOOKUP(H226,'Metales Pesados 2026'!H226:CJ701,81,FALSE)</f>
        <v>0</v>
      </c>
      <c r="P226" s="60">
        <f>VLOOKUP(H226,'Metales Pesados 2026'!H226:CW701,94,FALSE)</f>
        <v>0</v>
      </c>
    </row>
    <row r="227" spans="1:16" ht="13.05" customHeight="1" x14ac:dyDescent="0.2">
      <c r="A227" s="46" t="s">
        <v>22</v>
      </c>
      <c r="B227" s="46" t="s">
        <v>23</v>
      </c>
      <c r="C227" s="89">
        <v>406</v>
      </c>
      <c r="D227" s="46" t="s">
        <v>611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64">
        <f>VLOOKUP(H227,'Metales Pesados 2026'!H227:W702,16,FALSE)</f>
        <v>0</v>
      </c>
      <c r="K227" s="36">
        <f>VLOOKUP(H227,'Metales Pesados 2026'!H227:AJ702,29,FALSE)</f>
        <v>0</v>
      </c>
      <c r="L227" s="60">
        <f>VLOOKUP(H227,'Metales Pesados 2026'!H227:AW702,42,FALSE)</f>
        <v>0</v>
      </c>
      <c r="M227" s="36">
        <f>VLOOKUP(H227,'Metales Pesados 2026'!H227:BJ702,55,FALSE)</f>
        <v>0</v>
      </c>
      <c r="N227" s="36">
        <f>VLOOKUP(H227,'Metales Pesados 2026'!H227:BW702,68,FALSE)</f>
        <v>0</v>
      </c>
      <c r="O227" s="36">
        <f>VLOOKUP(H227,'Metales Pesados 2026'!H227:CJ702,81,FALSE)</f>
        <v>0</v>
      </c>
      <c r="P227" s="60">
        <f>VLOOKUP(H227,'Metales Pesados 2026'!H227:CW702,94,FALSE)</f>
        <v>0</v>
      </c>
    </row>
    <row r="228" spans="1:16" ht="13.05" customHeight="1" x14ac:dyDescent="0.2">
      <c r="A228" s="46" t="s">
        <v>22</v>
      </c>
      <c r="B228" s="46" t="s">
        <v>23</v>
      </c>
      <c r="C228" s="89">
        <v>406</v>
      </c>
      <c r="D228" s="46" t="s">
        <v>611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64">
        <f>VLOOKUP(H228,'Metales Pesados 2026'!H228:W703,16,FALSE)</f>
        <v>0</v>
      </c>
      <c r="K228" s="36">
        <f>VLOOKUP(H228,'Metales Pesados 2026'!H228:AJ703,29,FALSE)</f>
        <v>0</v>
      </c>
      <c r="L228" s="60">
        <f>VLOOKUP(H228,'Metales Pesados 2026'!H228:AW703,42,FALSE)</f>
        <v>0</v>
      </c>
      <c r="M228" s="36">
        <f>VLOOKUP(H228,'Metales Pesados 2026'!H228:BJ703,55,FALSE)</f>
        <v>0</v>
      </c>
      <c r="N228" s="36">
        <f>VLOOKUP(H228,'Metales Pesados 2026'!H228:BW703,68,FALSE)</f>
        <v>0</v>
      </c>
      <c r="O228" s="36">
        <f>VLOOKUP(H228,'Metales Pesados 2026'!H228:CJ703,81,FALSE)</f>
        <v>0</v>
      </c>
      <c r="P228" s="60">
        <f>VLOOKUP(H228,'Metales Pesados 2026'!H228:CW703,94,FALSE)</f>
        <v>0</v>
      </c>
    </row>
    <row r="229" spans="1:16" ht="13.05" customHeight="1" x14ac:dyDescent="0.2">
      <c r="A229" s="46" t="s">
        <v>22</v>
      </c>
      <c r="B229" s="46" t="s">
        <v>23</v>
      </c>
      <c r="C229" s="89">
        <v>406</v>
      </c>
      <c r="D229" s="46" t="s">
        <v>611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64">
        <f>VLOOKUP(H229,'Metales Pesados 2026'!H229:W704,16,FALSE)</f>
        <v>0</v>
      </c>
      <c r="K229" s="36">
        <f>VLOOKUP(H229,'Metales Pesados 2026'!H229:AJ704,29,FALSE)</f>
        <v>0</v>
      </c>
      <c r="L229" s="60">
        <f>VLOOKUP(H229,'Metales Pesados 2026'!H229:AW704,42,FALSE)</f>
        <v>0</v>
      </c>
      <c r="M229" s="36">
        <f>VLOOKUP(H229,'Metales Pesados 2026'!H229:BJ704,55,FALSE)</f>
        <v>0</v>
      </c>
      <c r="N229" s="36">
        <f>VLOOKUP(H229,'Metales Pesados 2026'!H229:BW704,68,FALSE)</f>
        <v>0</v>
      </c>
      <c r="O229" s="36">
        <f>VLOOKUP(H229,'Metales Pesados 2026'!H229:CJ704,81,FALSE)</f>
        <v>0</v>
      </c>
      <c r="P229" s="60">
        <f>VLOOKUP(H229,'Metales Pesados 2026'!H229:CW704,94,FALSE)</f>
        <v>0</v>
      </c>
    </row>
    <row r="230" spans="1:16" ht="13.05" customHeight="1" x14ac:dyDescent="0.2">
      <c r="A230" s="46" t="s">
        <v>22</v>
      </c>
      <c r="B230" s="46" t="s">
        <v>38</v>
      </c>
      <c r="C230" s="89">
        <v>406</v>
      </c>
      <c r="D230" s="46" t="s">
        <v>611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64">
        <f>VLOOKUP(H230,'Metales Pesados 2026'!H230:W705,16,FALSE)</f>
        <v>0</v>
      </c>
      <c r="K230" s="36">
        <f>VLOOKUP(H230,'Metales Pesados 2026'!H230:AJ705,29,FALSE)</f>
        <v>0</v>
      </c>
      <c r="L230" s="60">
        <f>VLOOKUP(H230,'Metales Pesados 2026'!H230:AW705,42,FALSE)</f>
        <v>0</v>
      </c>
      <c r="M230" s="36">
        <f>VLOOKUP(H230,'Metales Pesados 2026'!H230:BJ705,55,FALSE)</f>
        <v>0</v>
      </c>
      <c r="N230" s="36">
        <f>VLOOKUP(H230,'Metales Pesados 2026'!H230:BW705,68,FALSE)</f>
        <v>0</v>
      </c>
      <c r="O230" s="36">
        <f>VLOOKUP(H230,'Metales Pesados 2026'!H230:CJ705,81,FALSE)</f>
        <v>0</v>
      </c>
      <c r="P230" s="60">
        <f>VLOOKUP(H230,'Metales Pesados 2026'!H230:CW705,94,FALSE)</f>
        <v>0</v>
      </c>
    </row>
    <row r="231" spans="1:16" ht="13.05" customHeight="1" x14ac:dyDescent="0.2">
      <c r="A231" s="46" t="s">
        <v>22</v>
      </c>
      <c r="B231" s="46" t="s">
        <v>23</v>
      </c>
      <c r="C231" s="89">
        <v>406</v>
      </c>
      <c r="D231" s="46" t="s">
        <v>611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64">
        <f>VLOOKUP(H231,'Metales Pesados 2026'!H231:W706,16,FALSE)</f>
        <v>0</v>
      </c>
      <c r="K231" s="36">
        <f>VLOOKUP(H231,'Metales Pesados 2026'!H231:AJ706,29,FALSE)</f>
        <v>0</v>
      </c>
      <c r="L231" s="60">
        <f>VLOOKUP(H231,'Metales Pesados 2026'!H231:AW706,42,FALSE)</f>
        <v>0</v>
      </c>
      <c r="M231" s="36">
        <f>VLOOKUP(H231,'Metales Pesados 2026'!H231:BJ706,55,FALSE)</f>
        <v>0</v>
      </c>
      <c r="N231" s="36">
        <f>VLOOKUP(H231,'Metales Pesados 2026'!H231:BW706,68,FALSE)</f>
        <v>0</v>
      </c>
      <c r="O231" s="36">
        <f>VLOOKUP(H231,'Metales Pesados 2026'!H231:CJ706,81,FALSE)</f>
        <v>0</v>
      </c>
      <c r="P231" s="60">
        <f>VLOOKUP(H231,'Metales Pesados 2026'!H231:CW706,94,FALSE)</f>
        <v>0</v>
      </c>
    </row>
    <row r="232" spans="1:16" ht="13.05" customHeight="1" x14ac:dyDescent="0.2">
      <c r="A232" s="46" t="s">
        <v>22</v>
      </c>
      <c r="B232" s="46" t="s">
        <v>23</v>
      </c>
      <c r="C232" s="89">
        <v>406</v>
      </c>
      <c r="D232" s="46" t="s">
        <v>611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64">
        <f>VLOOKUP(H232,'Metales Pesados 2026'!H232:W708,16,FALSE)</f>
        <v>0</v>
      </c>
      <c r="K232" s="36">
        <f>VLOOKUP(H232,'Metales Pesados 2026'!H232:AJ708,29,FALSE)</f>
        <v>0</v>
      </c>
      <c r="L232" s="60">
        <f>VLOOKUP(H232,'Metales Pesados 2026'!H232:AW708,42,FALSE)</f>
        <v>0</v>
      </c>
      <c r="M232" s="36">
        <f>VLOOKUP(H232,'Metales Pesados 2026'!H232:BJ708,55,FALSE)</f>
        <v>0</v>
      </c>
      <c r="N232" s="36">
        <f>VLOOKUP(H232,'Metales Pesados 2026'!H232:BW708,68,FALSE)</f>
        <v>0</v>
      </c>
      <c r="O232" s="36">
        <f>VLOOKUP(H232,'Metales Pesados 2026'!H232:CJ708,81,FALSE)</f>
        <v>0</v>
      </c>
      <c r="P232" s="60">
        <f>VLOOKUP(H232,'Metales Pesados 2026'!H232:CW708,94,FALSE)</f>
        <v>0</v>
      </c>
    </row>
    <row r="233" spans="1:16" ht="13.05" customHeight="1" x14ac:dyDescent="0.2">
      <c r="A233" s="46" t="s">
        <v>22</v>
      </c>
      <c r="B233" s="46" t="s">
        <v>23</v>
      </c>
      <c r="C233" s="89">
        <v>406</v>
      </c>
      <c r="D233" s="46" t="s">
        <v>611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64">
        <f>VLOOKUP(H233,'Metales Pesados 2026'!H233:W709,16,FALSE)</f>
        <v>0</v>
      </c>
      <c r="K233" s="36">
        <f>VLOOKUP(H233,'Metales Pesados 2026'!H233:AJ709,29,FALSE)</f>
        <v>0</v>
      </c>
      <c r="L233" s="60">
        <f>VLOOKUP(H233,'Metales Pesados 2026'!H233:AW709,42,FALSE)</f>
        <v>0</v>
      </c>
      <c r="M233" s="36">
        <f>VLOOKUP(H233,'Metales Pesados 2026'!H233:BJ709,55,FALSE)</f>
        <v>0</v>
      </c>
      <c r="N233" s="36">
        <f>VLOOKUP(H233,'Metales Pesados 2026'!H233:BW709,68,FALSE)</f>
        <v>0</v>
      </c>
      <c r="O233" s="36">
        <f>VLOOKUP(H233,'Metales Pesados 2026'!H233:CJ709,81,FALSE)</f>
        <v>0</v>
      </c>
      <c r="P233" s="60">
        <f>VLOOKUP(H233,'Metales Pesados 2026'!H233:CW709,94,FALSE)</f>
        <v>0</v>
      </c>
    </row>
    <row r="234" spans="1:16" ht="13.05" customHeight="1" x14ac:dyDescent="0.2">
      <c r="A234" s="46" t="s">
        <v>22</v>
      </c>
      <c r="B234" s="46" t="s">
        <v>23</v>
      </c>
      <c r="C234" s="89">
        <v>406</v>
      </c>
      <c r="D234" s="46" t="s">
        <v>611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64">
        <f>VLOOKUP(H234,'Metales Pesados 2026'!H234:W710,16,FALSE)</f>
        <v>0</v>
      </c>
      <c r="K234" s="36">
        <f>VLOOKUP(H234,'Metales Pesados 2026'!H234:AJ710,29,FALSE)</f>
        <v>0</v>
      </c>
      <c r="L234" s="60">
        <f>VLOOKUP(H234,'Metales Pesados 2026'!H234:AW710,42,FALSE)</f>
        <v>0</v>
      </c>
      <c r="M234" s="36">
        <f>VLOOKUP(H234,'Metales Pesados 2026'!H234:BJ710,55,FALSE)</f>
        <v>0</v>
      </c>
      <c r="N234" s="36">
        <f>VLOOKUP(H234,'Metales Pesados 2026'!H234:BW710,68,FALSE)</f>
        <v>0</v>
      </c>
      <c r="O234" s="36">
        <f>VLOOKUP(H234,'Metales Pesados 2026'!H234:CJ710,81,FALSE)</f>
        <v>0</v>
      </c>
      <c r="P234" s="60">
        <f>VLOOKUP(H234,'Metales Pesados 2026'!H234:CW710,94,FALSE)</f>
        <v>0</v>
      </c>
    </row>
    <row r="235" spans="1:16" ht="13.05" customHeight="1" x14ac:dyDescent="0.2">
      <c r="A235" s="46" t="s">
        <v>22</v>
      </c>
      <c r="B235" s="46" t="s">
        <v>284</v>
      </c>
      <c r="C235" s="89">
        <v>406</v>
      </c>
      <c r="D235" s="46" t="s">
        <v>611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64">
        <f>VLOOKUP(H235,'Metales Pesados 2026'!H235:W711,16,FALSE)</f>
        <v>0</v>
      </c>
      <c r="K235" s="36">
        <f>VLOOKUP(H235,'Metales Pesados 2026'!H235:AJ711,29,FALSE)</f>
        <v>0</v>
      </c>
      <c r="L235" s="60">
        <f>VLOOKUP(H235,'Metales Pesados 2026'!H235:AW711,42,FALSE)</f>
        <v>0</v>
      </c>
      <c r="M235" s="36">
        <f>VLOOKUP(H235,'Metales Pesados 2026'!H235:BJ711,55,FALSE)</f>
        <v>0</v>
      </c>
      <c r="N235" s="36">
        <f>VLOOKUP(H235,'Metales Pesados 2026'!H235:BW711,68,FALSE)</f>
        <v>0</v>
      </c>
      <c r="O235" s="36">
        <f>VLOOKUP(H235,'Metales Pesados 2026'!H235:CJ711,81,FALSE)</f>
        <v>0</v>
      </c>
      <c r="P235" s="60">
        <f>VLOOKUP(H235,'Metales Pesados 2026'!H235:CW711,94,FALSE)</f>
        <v>0</v>
      </c>
    </row>
    <row r="236" spans="1:16" ht="13.05" customHeight="1" x14ac:dyDescent="0.2">
      <c r="A236" s="46" t="s">
        <v>22</v>
      </c>
      <c r="B236" s="46" t="s">
        <v>284</v>
      </c>
      <c r="C236" s="89">
        <v>406</v>
      </c>
      <c r="D236" s="46" t="s">
        <v>611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64">
        <f>VLOOKUP(H236,'Metales Pesados 2026'!H236:W712,16,FALSE)</f>
        <v>0</v>
      </c>
      <c r="K236" s="36">
        <f>VLOOKUP(H236,'Metales Pesados 2026'!H236:AJ712,29,FALSE)</f>
        <v>0</v>
      </c>
      <c r="L236" s="60">
        <f>VLOOKUP(H236,'Metales Pesados 2026'!H236:AW712,42,FALSE)</f>
        <v>0</v>
      </c>
      <c r="M236" s="36">
        <f>VLOOKUP(H236,'Metales Pesados 2026'!H236:BJ712,55,FALSE)</f>
        <v>0</v>
      </c>
      <c r="N236" s="36">
        <f>VLOOKUP(H236,'Metales Pesados 2026'!H236:BW712,68,FALSE)</f>
        <v>0</v>
      </c>
      <c r="O236" s="36">
        <f>VLOOKUP(H236,'Metales Pesados 2026'!H236:CJ712,81,FALSE)</f>
        <v>0</v>
      </c>
      <c r="P236" s="60">
        <f>VLOOKUP(H236,'Metales Pesados 2026'!H236:CW712,94,FALSE)</f>
        <v>0</v>
      </c>
    </row>
    <row r="237" spans="1:16" ht="13.05" customHeight="1" x14ac:dyDescent="0.2">
      <c r="A237" s="46" t="s">
        <v>22</v>
      </c>
      <c r="B237" s="46" t="s">
        <v>38</v>
      </c>
      <c r="C237" s="89">
        <v>406</v>
      </c>
      <c r="D237" s="46" t="s">
        <v>611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64">
        <f>VLOOKUP(H237,'Metales Pesados 2026'!H237:W713,16,FALSE)</f>
        <v>0</v>
      </c>
      <c r="K237" s="36">
        <f>VLOOKUP(H237,'Metales Pesados 2026'!H237:AJ713,29,FALSE)</f>
        <v>0</v>
      </c>
      <c r="L237" s="60">
        <f>VLOOKUP(H237,'Metales Pesados 2026'!H237:AW713,42,FALSE)</f>
        <v>0</v>
      </c>
      <c r="M237" s="36">
        <f>VLOOKUP(H237,'Metales Pesados 2026'!H237:BJ713,55,FALSE)</f>
        <v>0</v>
      </c>
      <c r="N237" s="36">
        <f>VLOOKUP(H237,'Metales Pesados 2026'!H237:BW713,68,FALSE)</f>
        <v>0</v>
      </c>
      <c r="O237" s="36">
        <f>VLOOKUP(H237,'Metales Pesados 2026'!H237:CJ713,81,FALSE)</f>
        <v>0</v>
      </c>
      <c r="P237" s="60">
        <f>VLOOKUP(H237,'Metales Pesados 2026'!H237:CW713,94,FALSE)</f>
        <v>0</v>
      </c>
    </row>
    <row r="238" spans="1:16" ht="13.05" customHeight="1" x14ac:dyDescent="0.2">
      <c r="A238" s="46" t="s">
        <v>22</v>
      </c>
      <c r="B238" s="46" t="s">
        <v>284</v>
      </c>
      <c r="C238" s="89">
        <v>406</v>
      </c>
      <c r="D238" s="46" t="s">
        <v>611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64">
        <f>VLOOKUP(H238,'Metales Pesados 2026'!H238:W714,16,FALSE)</f>
        <v>0</v>
      </c>
      <c r="K238" s="36">
        <f>VLOOKUP(H238,'Metales Pesados 2026'!H238:AJ714,29,FALSE)</f>
        <v>0</v>
      </c>
      <c r="L238" s="60">
        <f>VLOOKUP(H238,'Metales Pesados 2026'!H238:AW714,42,FALSE)</f>
        <v>0</v>
      </c>
      <c r="M238" s="36">
        <f>VLOOKUP(H238,'Metales Pesados 2026'!H238:BJ714,55,FALSE)</f>
        <v>0</v>
      </c>
      <c r="N238" s="36">
        <f>VLOOKUP(H238,'Metales Pesados 2026'!H238:BW714,68,FALSE)</f>
        <v>0</v>
      </c>
      <c r="O238" s="36">
        <f>VLOOKUP(H238,'Metales Pesados 2026'!H238:CJ714,81,FALSE)</f>
        <v>0</v>
      </c>
      <c r="P238" s="60">
        <f>VLOOKUP(H238,'Metales Pesados 2026'!H238:CW714,94,FALSE)</f>
        <v>0</v>
      </c>
    </row>
    <row r="239" spans="1:16" ht="13.05" customHeight="1" x14ac:dyDescent="0.2">
      <c r="A239" s="46" t="s">
        <v>22</v>
      </c>
      <c r="B239" s="46" t="s">
        <v>284</v>
      </c>
      <c r="C239" s="89">
        <v>406</v>
      </c>
      <c r="D239" s="46" t="s">
        <v>611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64">
        <f>VLOOKUP(H239,'Metales Pesados 2026'!H239:W715,16,FALSE)</f>
        <v>0</v>
      </c>
      <c r="K239" s="36">
        <f>VLOOKUP(H239,'Metales Pesados 2026'!H239:AJ715,29,FALSE)</f>
        <v>0</v>
      </c>
      <c r="L239" s="60">
        <f>VLOOKUP(H239,'Metales Pesados 2026'!H239:AW715,42,FALSE)</f>
        <v>0</v>
      </c>
      <c r="M239" s="36">
        <f>VLOOKUP(H239,'Metales Pesados 2026'!H239:BJ715,55,FALSE)</f>
        <v>0</v>
      </c>
      <c r="N239" s="36">
        <f>VLOOKUP(H239,'Metales Pesados 2026'!H239:BW715,68,FALSE)</f>
        <v>0</v>
      </c>
      <c r="O239" s="36">
        <f>VLOOKUP(H239,'Metales Pesados 2026'!H239:CJ715,81,FALSE)</f>
        <v>0</v>
      </c>
      <c r="P239" s="60">
        <f>VLOOKUP(H239,'Metales Pesados 2026'!H239:CW715,94,FALSE)</f>
        <v>0</v>
      </c>
    </row>
    <row r="240" spans="1:16" ht="13.05" customHeight="1" x14ac:dyDescent="0.2">
      <c r="A240" s="46" t="s">
        <v>22</v>
      </c>
      <c r="B240" s="46" t="s">
        <v>284</v>
      </c>
      <c r="C240" s="89">
        <v>406</v>
      </c>
      <c r="D240" s="46" t="s">
        <v>611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64">
        <f>VLOOKUP(H240,'Metales Pesados 2026'!H240:W716,16,FALSE)</f>
        <v>0</v>
      </c>
      <c r="K240" s="36">
        <f>VLOOKUP(H240,'Metales Pesados 2026'!H240:AJ716,29,FALSE)</f>
        <v>0</v>
      </c>
      <c r="L240" s="60">
        <f>VLOOKUP(H240,'Metales Pesados 2026'!H240:AW716,42,FALSE)</f>
        <v>0</v>
      </c>
      <c r="M240" s="36">
        <f>VLOOKUP(H240,'Metales Pesados 2026'!H240:BJ716,55,FALSE)</f>
        <v>0</v>
      </c>
      <c r="N240" s="36">
        <f>VLOOKUP(H240,'Metales Pesados 2026'!H240:BW716,68,FALSE)</f>
        <v>0</v>
      </c>
      <c r="O240" s="36">
        <f>VLOOKUP(H240,'Metales Pesados 2026'!H240:CJ716,81,FALSE)</f>
        <v>0</v>
      </c>
      <c r="P240" s="60">
        <f>VLOOKUP(H240,'Metales Pesados 2026'!H240:CW716,94,FALSE)</f>
        <v>0</v>
      </c>
    </row>
    <row r="241" spans="1:16" ht="13.05" customHeight="1" x14ac:dyDescent="0.2">
      <c r="A241" s="46" t="s">
        <v>22</v>
      </c>
      <c r="B241" s="46" t="s">
        <v>284</v>
      </c>
      <c r="C241" s="89">
        <v>406</v>
      </c>
      <c r="D241" s="46" t="s">
        <v>611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64">
        <f>VLOOKUP(H241,'Metales Pesados 2026'!H241:W717,16,FALSE)</f>
        <v>0</v>
      </c>
      <c r="K241" s="36">
        <f>VLOOKUP(H241,'Metales Pesados 2026'!H241:AJ717,29,FALSE)</f>
        <v>0</v>
      </c>
      <c r="L241" s="60">
        <f>VLOOKUP(H241,'Metales Pesados 2026'!H241:AW717,42,FALSE)</f>
        <v>0</v>
      </c>
      <c r="M241" s="36">
        <f>VLOOKUP(H241,'Metales Pesados 2026'!H241:BJ717,55,FALSE)</f>
        <v>0</v>
      </c>
      <c r="N241" s="36">
        <f>VLOOKUP(H241,'Metales Pesados 2026'!H241:BW717,68,FALSE)</f>
        <v>0</v>
      </c>
      <c r="O241" s="36">
        <f>VLOOKUP(H241,'Metales Pesados 2026'!H241:CJ717,81,FALSE)</f>
        <v>0</v>
      </c>
      <c r="P241" s="60">
        <f>VLOOKUP(H241,'Metales Pesados 2026'!H241:CW717,94,FALSE)</f>
        <v>0</v>
      </c>
    </row>
    <row r="242" spans="1:16" ht="13.05" customHeight="1" x14ac:dyDescent="0.2">
      <c r="A242" s="46" t="s">
        <v>22</v>
      </c>
      <c r="B242" s="46" t="s">
        <v>292</v>
      </c>
      <c r="C242" s="89">
        <v>406</v>
      </c>
      <c r="D242" s="46" t="s">
        <v>611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64">
        <f>VLOOKUP(H242,'Metales Pesados 2026'!H242:W718,16,FALSE)</f>
        <v>0</v>
      </c>
      <c r="K242" s="36">
        <f>VLOOKUP(H242,'Metales Pesados 2026'!H242:AJ718,29,FALSE)</f>
        <v>0</v>
      </c>
      <c r="L242" s="60">
        <f>VLOOKUP(H242,'Metales Pesados 2026'!H242:AW718,42,FALSE)</f>
        <v>0</v>
      </c>
      <c r="M242" s="36">
        <f>VLOOKUP(H242,'Metales Pesados 2026'!H242:BJ718,55,FALSE)</f>
        <v>0</v>
      </c>
      <c r="N242" s="36">
        <f>VLOOKUP(H242,'Metales Pesados 2026'!H242:BW718,68,FALSE)</f>
        <v>0</v>
      </c>
      <c r="O242" s="36">
        <f>VLOOKUP(H242,'Metales Pesados 2026'!H242:CJ718,81,FALSE)</f>
        <v>0</v>
      </c>
      <c r="P242" s="60">
        <f>VLOOKUP(H242,'Metales Pesados 2026'!H242:CW718,94,FALSE)</f>
        <v>0</v>
      </c>
    </row>
    <row r="243" spans="1:16" ht="13.05" customHeight="1" x14ac:dyDescent="0.2">
      <c r="A243" s="46" t="s">
        <v>22</v>
      </c>
      <c r="B243" s="46" t="s">
        <v>292</v>
      </c>
      <c r="C243" s="89">
        <v>406</v>
      </c>
      <c r="D243" s="46" t="s">
        <v>611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64">
        <f>VLOOKUP(H243,'Metales Pesados 2026'!H243:W719,16,FALSE)</f>
        <v>0</v>
      </c>
      <c r="K243" s="36">
        <f>VLOOKUP(H243,'Metales Pesados 2026'!H243:AJ719,29,FALSE)</f>
        <v>0</v>
      </c>
      <c r="L243" s="60">
        <f>VLOOKUP(H243,'Metales Pesados 2026'!H243:AW719,42,FALSE)</f>
        <v>0</v>
      </c>
      <c r="M243" s="36">
        <f>VLOOKUP(H243,'Metales Pesados 2026'!H243:BJ719,55,FALSE)</f>
        <v>0</v>
      </c>
      <c r="N243" s="36">
        <f>VLOOKUP(H243,'Metales Pesados 2026'!H243:BW719,68,FALSE)</f>
        <v>0</v>
      </c>
      <c r="O243" s="36">
        <f>VLOOKUP(H243,'Metales Pesados 2026'!H243:CJ719,81,FALSE)</f>
        <v>0</v>
      </c>
      <c r="P243" s="60">
        <f>VLOOKUP(H243,'Metales Pesados 2026'!H243:CW719,94,FALSE)</f>
        <v>0</v>
      </c>
    </row>
    <row r="244" spans="1:16" ht="13.05" customHeight="1" x14ac:dyDescent="0.2">
      <c r="A244" s="46" t="s">
        <v>22</v>
      </c>
      <c r="B244" s="46" t="s">
        <v>23</v>
      </c>
      <c r="C244" s="89">
        <v>406</v>
      </c>
      <c r="D244" s="46" t="s">
        <v>611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64">
        <f>VLOOKUP(H244,'Metales Pesados 2026'!H244:W720,16,FALSE)</f>
        <v>0</v>
      </c>
      <c r="K244" s="36">
        <f>VLOOKUP(H244,'Metales Pesados 2026'!H244:AJ720,29,FALSE)</f>
        <v>0</v>
      </c>
      <c r="L244" s="60">
        <f>VLOOKUP(H244,'Metales Pesados 2026'!H244:AW720,42,FALSE)</f>
        <v>0</v>
      </c>
      <c r="M244" s="36">
        <f>VLOOKUP(H244,'Metales Pesados 2026'!H244:BJ720,55,FALSE)</f>
        <v>0</v>
      </c>
      <c r="N244" s="36">
        <f>VLOOKUP(H244,'Metales Pesados 2026'!H244:BW720,68,FALSE)</f>
        <v>0</v>
      </c>
      <c r="O244" s="36">
        <f>VLOOKUP(H244,'Metales Pesados 2026'!H244:CJ720,81,FALSE)</f>
        <v>0</v>
      </c>
      <c r="P244" s="60">
        <f>VLOOKUP(H244,'Metales Pesados 2026'!H244:CW720,94,FALSE)</f>
        <v>0</v>
      </c>
    </row>
    <row r="245" spans="1:16" s="4" customFormat="1" ht="13.05" customHeight="1" x14ac:dyDescent="0.2">
      <c r="A245" s="46" t="s">
        <v>22</v>
      </c>
      <c r="B245" s="46" t="s">
        <v>23</v>
      </c>
      <c r="C245" s="89">
        <v>406</v>
      </c>
      <c r="D245" s="46" t="s">
        <v>611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64">
        <f>VLOOKUP(H245,'Metales Pesados 2026'!H245:W721,16,FALSE)</f>
        <v>0</v>
      </c>
      <c r="K245" s="36">
        <f>VLOOKUP(H245,'Metales Pesados 2026'!H245:AJ721,29,FALSE)</f>
        <v>0</v>
      </c>
      <c r="L245" s="60">
        <f>VLOOKUP(H245,'Metales Pesados 2026'!H245:AW721,42,FALSE)</f>
        <v>0</v>
      </c>
      <c r="M245" s="36">
        <f>VLOOKUP(H245,'Metales Pesados 2026'!H245:BJ721,55,FALSE)</f>
        <v>0</v>
      </c>
      <c r="N245" s="36">
        <f>VLOOKUP(H245,'Metales Pesados 2026'!H245:BW721,68,FALSE)</f>
        <v>0</v>
      </c>
      <c r="O245" s="36">
        <f>VLOOKUP(H245,'Metales Pesados 2026'!H245:CJ721,81,FALSE)</f>
        <v>0</v>
      </c>
      <c r="P245" s="60">
        <f>VLOOKUP(H245,'Metales Pesados 2026'!H245:CW721,94,FALSE)</f>
        <v>0</v>
      </c>
    </row>
    <row r="246" spans="1:16" ht="13.05" customHeight="1" x14ac:dyDescent="0.2">
      <c r="A246" s="46" t="s">
        <v>22</v>
      </c>
      <c r="B246" s="46" t="s">
        <v>295</v>
      </c>
      <c r="C246" s="89">
        <v>406</v>
      </c>
      <c r="D246" s="46" t="s">
        <v>611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64">
        <f>VLOOKUP(H246,'Metales Pesados 2026'!H246:W722,16,FALSE)</f>
        <v>0</v>
      </c>
      <c r="K246" s="36">
        <f>VLOOKUP(H246,'Metales Pesados 2026'!H246:AJ722,29,FALSE)</f>
        <v>0</v>
      </c>
      <c r="L246" s="60">
        <f>VLOOKUP(H246,'Metales Pesados 2026'!H246:AW722,42,FALSE)</f>
        <v>0</v>
      </c>
      <c r="M246" s="36">
        <f>VLOOKUP(H246,'Metales Pesados 2026'!H246:BJ722,55,FALSE)</f>
        <v>0</v>
      </c>
      <c r="N246" s="36">
        <f>VLOOKUP(H246,'Metales Pesados 2026'!H246:BW722,68,FALSE)</f>
        <v>0</v>
      </c>
      <c r="O246" s="36">
        <f>VLOOKUP(H246,'Metales Pesados 2026'!H246:CJ722,81,FALSE)</f>
        <v>0</v>
      </c>
      <c r="P246" s="60">
        <f>VLOOKUP(H246,'Metales Pesados 2026'!H246:CW722,94,FALSE)</f>
        <v>0</v>
      </c>
    </row>
    <row r="247" spans="1:16" ht="13.05" customHeight="1" x14ac:dyDescent="0.2">
      <c r="A247" s="46" t="s">
        <v>22</v>
      </c>
      <c r="B247" s="46" t="s">
        <v>295</v>
      </c>
      <c r="C247" s="89">
        <v>406</v>
      </c>
      <c r="D247" s="46" t="s">
        <v>611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64">
        <f>VLOOKUP(H247,'Metales Pesados 2026'!H247:W723,16,FALSE)</f>
        <v>0</v>
      </c>
      <c r="K247" s="36">
        <f>VLOOKUP(H247,'Metales Pesados 2026'!H247:AJ723,29,FALSE)</f>
        <v>0</v>
      </c>
      <c r="L247" s="60">
        <f>VLOOKUP(H247,'Metales Pesados 2026'!H247:AW723,42,FALSE)</f>
        <v>0</v>
      </c>
      <c r="M247" s="36">
        <f>VLOOKUP(H247,'Metales Pesados 2026'!H247:BJ723,55,FALSE)</f>
        <v>0</v>
      </c>
      <c r="N247" s="36">
        <f>VLOOKUP(H247,'Metales Pesados 2026'!H247:BW723,68,FALSE)</f>
        <v>0</v>
      </c>
      <c r="O247" s="36">
        <f>VLOOKUP(H247,'Metales Pesados 2026'!H247:CJ723,81,FALSE)</f>
        <v>0</v>
      </c>
      <c r="P247" s="60">
        <f>VLOOKUP(H247,'Metales Pesados 2026'!H247:CW723,94,FALSE)</f>
        <v>0</v>
      </c>
    </row>
    <row r="248" spans="1:16" ht="13.05" customHeight="1" x14ac:dyDescent="0.2">
      <c r="A248" s="46" t="s">
        <v>22</v>
      </c>
      <c r="B248" s="46" t="s">
        <v>295</v>
      </c>
      <c r="C248" s="89">
        <v>406</v>
      </c>
      <c r="D248" s="46" t="s">
        <v>611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64">
        <f>VLOOKUP(H248,'Metales Pesados 2026'!H248:W724,16,FALSE)</f>
        <v>0</v>
      </c>
      <c r="K248" s="36">
        <f>VLOOKUP(H248,'Metales Pesados 2026'!H248:AJ724,29,FALSE)</f>
        <v>0</v>
      </c>
      <c r="L248" s="60">
        <f>VLOOKUP(H248,'Metales Pesados 2026'!H248:AW724,42,FALSE)</f>
        <v>0</v>
      </c>
      <c r="M248" s="36">
        <f>VLOOKUP(H248,'Metales Pesados 2026'!H248:BJ724,55,FALSE)</f>
        <v>0</v>
      </c>
      <c r="N248" s="36">
        <f>VLOOKUP(H248,'Metales Pesados 2026'!H248:BW724,68,FALSE)</f>
        <v>0</v>
      </c>
      <c r="O248" s="36">
        <f>VLOOKUP(H248,'Metales Pesados 2026'!H248:CJ724,81,FALSE)</f>
        <v>0</v>
      </c>
      <c r="P248" s="60">
        <f>VLOOKUP(H248,'Metales Pesados 2026'!H248:CW724,94,FALSE)</f>
        <v>0</v>
      </c>
    </row>
    <row r="249" spans="1:16" ht="13.05" customHeight="1" x14ac:dyDescent="0.2">
      <c r="A249" s="46" t="s">
        <v>22</v>
      </c>
      <c r="B249" s="46" t="s">
        <v>295</v>
      </c>
      <c r="C249" s="89">
        <v>406</v>
      </c>
      <c r="D249" s="46" t="s">
        <v>611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64">
        <f>VLOOKUP(H249,'Metales Pesados 2026'!H249:W725,16,FALSE)</f>
        <v>0</v>
      </c>
      <c r="K249" s="36">
        <f>VLOOKUP(H249,'Metales Pesados 2026'!H249:AJ725,29,FALSE)</f>
        <v>0</v>
      </c>
      <c r="L249" s="60">
        <f>VLOOKUP(H249,'Metales Pesados 2026'!H249:AW725,42,FALSE)</f>
        <v>0</v>
      </c>
      <c r="M249" s="36">
        <f>VLOOKUP(H249,'Metales Pesados 2026'!H249:BJ725,55,FALSE)</f>
        <v>0</v>
      </c>
      <c r="N249" s="36">
        <f>VLOOKUP(H249,'Metales Pesados 2026'!H249:BW725,68,FALSE)</f>
        <v>0</v>
      </c>
      <c r="O249" s="36">
        <f>VLOOKUP(H249,'Metales Pesados 2026'!H249:CJ725,81,FALSE)</f>
        <v>0</v>
      </c>
      <c r="P249" s="60">
        <f>VLOOKUP(H249,'Metales Pesados 2026'!H249:CW725,94,FALSE)</f>
        <v>0</v>
      </c>
    </row>
    <row r="250" spans="1:16" ht="13.05" customHeight="1" x14ac:dyDescent="0.2">
      <c r="A250" s="46" t="s">
        <v>22</v>
      </c>
      <c r="B250" s="46" t="s">
        <v>295</v>
      </c>
      <c r="C250" s="89">
        <v>406</v>
      </c>
      <c r="D250" s="46" t="s">
        <v>611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64">
        <f>VLOOKUP(H250,'Metales Pesados 2026'!H250:W726,16,FALSE)</f>
        <v>0</v>
      </c>
      <c r="K250" s="36">
        <f>VLOOKUP(H250,'Metales Pesados 2026'!H250:AJ726,29,FALSE)</f>
        <v>0</v>
      </c>
      <c r="L250" s="60">
        <f>VLOOKUP(H250,'Metales Pesados 2026'!H250:AW726,42,FALSE)</f>
        <v>0</v>
      </c>
      <c r="M250" s="36">
        <f>VLOOKUP(H250,'Metales Pesados 2026'!H250:BJ726,55,FALSE)</f>
        <v>0</v>
      </c>
      <c r="N250" s="36">
        <f>VLOOKUP(H250,'Metales Pesados 2026'!H250:BW726,68,FALSE)</f>
        <v>0</v>
      </c>
      <c r="O250" s="36">
        <f>VLOOKUP(H250,'Metales Pesados 2026'!H250:CJ726,81,FALSE)</f>
        <v>0</v>
      </c>
      <c r="P250" s="60">
        <f>VLOOKUP(H250,'Metales Pesados 2026'!H250:CW726,94,FALSE)</f>
        <v>0</v>
      </c>
    </row>
    <row r="251" spans="1:16" ht="13.05" customHeight="1" x14ac:dyDescent="0.2">
      <c r="A251" s="46" t="s">
        <v>22</v>
      </c>
      <c r="B251" s="46" t="s">
        <v>295</v>
      </c>
      <c r="C251" s="89">
        <v>406</v>
      </c>
      <c r="D251" s="46" t="s">
        <v>611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64">
        <f>VLOOKUP(H251,'Metales Pesados 2026'!H251:W727,16,FALSE)</f>
        <v>0</v>
      </c>
      <c r="K251" s="36">
        <f>VLOOKUP(H251,'Metales Pesados 2026'!H251:AJ727,29,FALSE)</f>
        <v>0</v>
      </c>
      <c r="L251" s="60">
        <f>VLOOKUP(H251,'Metales Pesados 2026'!H251:AW727,42,FALSE)</f>
        <v>0</v>
      </c>
      <c r="M251" s="36">
        <f>VLOOKUP(H251,'Metales Pesados 2026'!H251:BJ727,55,FALSE)</f>
        <v>0</v>
      </c>
      <c r="N251" s="36">
        <f>VLOOKUP(H251,'Metales Pesados 2026'!H251:BW727,68,FALSE)</f>
        <v>0</v>
      </c>
      <c r="O251" s="36">
        <f>VLOOKUP(H251,'Metales Pesados 2026'!H251:CJ727,81,FALSE)</f>
        <v>0</v>
      </c>
      <c r="P251" s="60">
        <f>VLOOKUP(H251,'Metales Pesados 2026'!H251:CW727,94,FALSE)</f>
        <v>0</v>
      </c>
    </row>
    <row r="252" spans="1:16" ht="13.05" customHeight="1" x14ac:dyDescent="0.2">
      <c r="A252" s="46" t="s">
        <v>22</v>
      </c>
      <c r="B252" s="46" t="s">
        <v>295</v>
      </c>
      <c r="C252" s="89">
        <v>406</v>
      </c>
      <c r="D252" s="46" t="s">
        <v>611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64">
        <f>VLOOKUP(H252,'Metales Pesados 2026'!H252:W728,16,FALSE)</f>
        <v>0</v>
      </c>
      <c r="K252" s="36">
        <f>VLOOKUP(H252,'Metales Pesados 2026'!H252:AJ728,29,FALSE)</f>
        <v>0</v>
      </c>
      <c r="L252" s="60">
        <f>VLOOKUP(H252,'Metales Pesados 2026'!H252:AW728,42,FALSE)</f>
        <v>0</v>
      </c>
      <c r="M252" s="36">
        <f>VLOOKUP(H252,'Metales Pesados 2026'!H252:BJ728,55,FALSE)</f>
        <v>0</v>
      </c>
      <c r="N252" s="36">
        <f>VLOOKUP(H252,'Metales Pesados 2026'!H252:BW728,68,FALSE)</f>
        <v>0</v>
      </c>
      <c r="O252" s="36">
        <f>VLOOKUP(H252,'Metales Pesados 2026'!H252:CJ728,81,FALSE)</f>
        <v>0</v>
      </c>
      <c r="P252" s="60">
        <f>VLOOKUP(H252,'Metales Pesados 2026'!H252:CW728,94,FALSE)</f>
        <v>0</v>
      </c>
    </row>
    <row r="253" spans="1:16" ht="13.05" customHeight="1" x14ac:dyDescent="0.2">
      <c r="A253" s="46" t="s">
        <v>22</v>
      </c>
      <c r="B253" s="46" t="s">
        <v>295</v>
      </c>
      <c r="C253" s="89">
        <v>406</v>
      </c>
      <c r="D253" s="46" t="s">
        <v>611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64">
        <f>VLOOKUP(H253,'Metales Pesados 2026'!H253:W729,16,FALSE)</f>
        <v>0</v>
      </c>
      <c r="K253" s="36">
        <f>VLOOKUP(H253,'Metales Pesados 2026'!H253:AJ729,29,FALSE)</f>
        <v>0</v>
      </c>
      <c r="L253" s="60">
        <f>VLOOKUP(H253,'Metales Pesados 2026'!H253:AW729,42,FALSE)</f>
        <v>0</v>
      </c>
      <c r="M253" s="36">
        <f>VLOOKUP(H253,'Metales Pesados 2026'!H253:BJ729,55,FALSE)</f>
        <v>0</v>
      </c>
      <c r="N253" s="36">
        <f>VLOOKUP(H253,'Metales Pesados 2026'!H253:BW729,68,FALSE)</f>
        <v>0</v>
      </c>
      <c r="O253" s="36">
        <f>VLOOKUP(H253,'Metales Pesados 2026'!H253:CJ729,81,FALSE)</f>
        <v>0</v>
      </c>
      <c r="P253" s="60">
        <f>VLOOKUP(H253,'Metales Pesados 2026'!H253:CW729,94,FALSE)</f>
        <v>0</v>
      </c>
    </row>
    <row r="254" spans="1:16" ht="13.05" customHeight="1" x14ac:dyDescent="0.2">
      <c r="A254" s="46" t="s">
        <v>22</v>
      </c>
      <c r="B254" s="46" t="s">
        <v>295</v>
      </c>
      <c r="C254" s="89">
        <v>406</v>
      </c>
      <c r="D254" s="46" t="s">
        <v>611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64">
        <f>VLOOKUP(H254,'Metales Pesados 2026'!H254:W730,16,FALSE)</f>
        <v>0</v>
      </c>
      <c r="K254" s="36">
        <f>VLOOKUP(H254,'Metales Pesados 2026'!H254:AJ730,29,FALSE)</f>
        <v>0</v>
      </c>
      <c r="L254" s="60">
        <f>VLOOKUP(H254,'Metales Pesados 2026'!H254:AW730,42,FALSE)</f>
        <v>0</v>
      </c>
      <c r="M254" s="36">
        <f>VLOOKUP(H254,'Metales Pesados 2026'!H254:BJ730,55,FALSE)</f>
        <v>0</v>
      </c>
      <c r="N254" s="36">
        <f>VLOOKUP(H254,'Metales Pesados 2026'!H254:BW730,68,FALSE)</f>
        <v>0</v>
      </c>
      <c r="O254" s="36">
        <f>VLOOKUP(H254,'Metales Pesados 2026'!H254:CJ730,81,FALSE)</f>
        <v>0</v>
      </c>
      <c r="P254" s="60">
        <f>VLOOKUP(H254,'Metales Pesados 2026'!H254:CW730,94,FALSE)</f>
        <v>0</v>
      </c>
    </row>
    <row r="255" spans="1:16" s="4" customFormat="1" ht="13.05" customHeight="1" x14ac:dyDescent="0.2">
      <c r="A255" s="46" t="s">
        <v>22</v>
      </c>
      <c r="B255" s="46" t="s">
        <v>295</v>
      </c>
      <c r="C255" s="89">
        <v>406</v>
      </c>
      <c r="D255" s="46" t="s">
        <v>611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64">
        <f>VLOOKUP(H255,'Metales Pesados 2026'!H255:W731,16,FALSE)</f>
        <v>0</v>
      </c>
      <c r="K255" s="36">
        <f>VLOOKUP(H255,'Metales Pesados 2026'!H255:AJ731,29,FALSE)</f>
        <v>0</v>
      </c>
      <c r="L255" s="60">
        <f>VLOOKUP(H255,'Metales Pesados 2026'!H255:AW731,42,FALSE)</f>
        <v>0</v>
      </c>
      <c r="M255" s="36">
        <f>VLOOKUP(H255,'Metales Pesados 2026'!H255:BJ731,55,FALSE)</f>
        <v>0</v>
      </c>
      <c r="N255" s="36">
        <f>VLOOKUP(H255,'Metales Pesados 2026'!H255:BW731,68,FALSE)</f>
        <v>0</v>
      </c>
      <c r="O255" s="36">
        <f>VLOOKUP(H255,'Metales Pesados 2026'!H255:CJ731,81,FALSE)</f>
        <v>0</v>
      </c>
      <c r="P255" s="60">
        <f>VLOOKUP(H255,'Metales Pesados 2026'!H255:CW731,94,FALSE)</f>
        <v>0</v>
      </c>
    </row>
    <row r="256" spans="1:16" ht="13.05" customHeight="1" x14ac:dyDescent="0.2">
      <c r="A256" s="46" t="s">
        <v>22</v>
      </c>
      <c r="B256" s="46" t="s">
        <v>295</v>
      </c>
      <c r="C256" s="89">
        <v>406</v>
      </c>
      <c r="D256" s="46" t="s">
        <v>611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64">
        <f>VLOOKUP(H256,'Metales Pesados 2026'!H256:W732,16,FALSE)</f>
        <v>0</v>
      </c>
      <c r="K256" s="36">
        <f>VLOOKUP(H256,'Metales Pesados 2026'!H256:AJ732,29,FALSE)</f>
        <v>0</v>
      </c>
      <c r="L256" s="60">
        <f>VLOOKUP(H256,'Metales Pesados 2026'!H256:AW732,42,FALSE)</f>
        <v>0</v>
      </c>
      <c r="M256" s="36">
        <f>VLOOKUP(H256,'Metales Pesados 2026'!H256:BJ732,55,FALSE)</f>
        <v>0</v>
      </c>
      <c r="N256" s="36">
        <f>VLOOKUP(H256,'Metales Pesados 2026'!H256:BW732,68,FALSE)</f>
        <v>0</v>
      </c>
      <c r="O256" s="36">
        <f>VLOOKUP(H256,'Metales Pesados 2026'!H256:CJ732,81,FALSE)</f>
        <v>0</v>
      </c>
      <c r="P256" s="60">
        <f>VLOOKUP(H256,'Metales Pesados 2026'!H256:CW732,94,FALSE)</f>
        <v>0</v>
      </c>
    </row>
    <row r="257" spans="1:16" ht="13.05" customHeight="1" x14ac:dyDescent="0.2">
      <c r="A257" s="46" t="s">
        <v>22</v>
      </c>
      <c r="B257" s="46" t="s">
        <v>295</v>
      </c>
      <c r="C257" s="89">
        <v>406</v>
      </c>
      <c r="D257" s="46" t="s">
        <v>611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64">
        <f>VLOOKUP(H257,'Metales Pesados 2026'!H257:W733,16,FALSE)</f>
        <v>3</v>
      </c>
      <c r="K257" s="36">
        <f>VLOOKUP(H257,'Metales Pesados 2026'!H257:AJ733,29,FALSE)</f>
        <v>0</v>
      </c>
      <c r="L257" s="60">
        <f>VLOOKUP(H257,'Metales Pesados 2026'!H257:AW733,42,FALSE)</f>
        <v>2</v>
      </c>
      <c r="M257" s="36">
        <f>VLOOKUP(H257,'Metales Pesados 2026'!H257:BJ733,55,FALSE)</f>
        <v>0</v>
      </c>
      <c r="N257" s="36">
        <f>VLOOKUP(H257,'Metales Pesados 2026'!H257:BW733,68,FALSE)</f>
        <v>0</v>
      </c>
      <c r="O257" s="36">
        <f>VLOOKUP(H257,'Metales Pesados 2026'!H257:CJ733,81,FALSE)</f>
        <v>0</v>
      </c>
      <c r="P257" s="60">
        <f>VLOOKUP(H257,'Metales Pesados 2026'!H257:CW733,94,FALSE)</f>
        <v>0</v>
      </c>
    </row>
    <row r="258" spans="1:16" ht="13.05" customHeight="1" x14ac:dyDescent="0.2">
      <c r="A258" s="46" t="s">
        <v>22</v>
      </c>
      <c r="B258" s="46" t="s">
        <v>295</v>
      </c>
      <c r="C258" s="89">
        <v>406</v>
      </c>
      <c r="D258" s="46" t="s">
        <v>611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64">
        <f>VLOOKUP(H258,'Metales Pesados 2026'!H258:W734,16,FALSE)</f>
        <v>7</v>
      </c>
      <c r="K258" s="36">
        <f>VLOOKUP(H258,'Metales Pesados 2026'!H258:AJ734,29,FALSE)</f>
        <v>0</v>
      </c>
      <c r="L258" s="60">
        <f>VLOOKUP(H258,'Metales Pesados 2026'!H258:AW734,42,FALSE)</f>
        <v>7</v>
      </c>
      <c r="M258" s="36">
        <f>VLOOKUP(H258,'Metales Pesados 2026'!H258:BJ734,55,FALSE)</f>
        <v>0</v>
      </c>
      <c r="N258" s="36">
        <f>VLOOKUP(H258,'Metales Pesados 2026'!H258:BW734,68,FALSE)</f>
        <v>0</v>
      </c>
      <c r="O258" s="36">
        <f>VLOOKUP(H258,'Metales Pesados 2026'!H258:CJ734,81,FALSE)</f>
        <v>0</v>
      </c>
      <c r="P258" s="60">
        <f>VLOOKUP(H258,'Metales Pesados 2026'!H258:CW734,94,FALSE)</f>
        <v>0</v>
      </c>
    </row>
    <row r="259" spans="1:16" ht="13.05" customHeight="1" x14ac:dyDescent="0.2">
      <c r="A259" s="46" t="s">
        <v>22</v>
      </c>
      <c r="B259" s="46" t="s">
        <v>295</v>
      </c>
      <c r="C259" s="89">
        <v>406</v>
      </c>
      <c r="D259" s="46" t="s">
        <v>611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64">
        <f>VLOOKUP(H259,'Metales Pesados 2026'!H259:W735,16,FALSE)</f>
        <v>0</v>
      </c>
      <c r="K259" s="36">
        <f>VLOOKUP(H259,'Metales Pesados 2026'!H259:AJ735,29,FALSE)</f>
        <v>0</v>
      </c>
      <c r="L259" s="60">
        <f>VLOOKUP(H259,'Metales Pesados 2026'!H259:AW735,42,FALSE)</f>
        <v>0</v>
      </c>
      <c r="M259" s="36">
        <f>VLOOKUP(H259,'Metales Pesados 2026'!H259:BJ735,55,FALSE)</f>
        <v>0</v>
      </c>
      <c r="N259" s="36">
        <f>VLOOKUP(H259,'Metales Pesados 2026'!H259:BW735,68,FALSE)</f>
        <v>0</v>
      </c>
      <c r="O259" s="36">
        <f>VLOOKUP(H259,'Metales Pesados 2026'!H259:CJ735,81,FALSE)</f>
        <v>0</v>
      </c>
      <c r="P259" s="60">
        <f>VLOOKUP(H259,'Metales Pesados 2026'!H259:CW735,94,FALSE)</f>
        <v>0</v>
      </c>
    </row>
    <row r="260" spans="1:16" s="4" customFormat="1" ht="13.05" customHeight="1" x14ac:dyDescent="0.2">
      <c r="A260" s="46" t="s">
        <v>22</v>
      </c>
      <c r="B260" s="46" t="s">
        <v>295</v>
      </c>
      <c r="C260" s="89">
        <v>406</v>
      </c>
      <c r="D260" s="46" t="s">
        <v>611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64">
        <f>VLOOKUP(H260,'Metales Pesados 2026'!H260:W736,16,FALSE)</f>
        <v>0</v>
      </c>
      <c r="K260" s="36">
        <f>VLOOKUP(H260,'Metales Pesados 2026'!H260:AJ736,29,FALSE)</f>
        <v>0</v>
      </c>
      <c r="L260" s="60">
        <f>VLOOKUP(H260,'Metales Pesados 2026'!H260:AW736,42,FALSE)</f>
        <v>0</v>
      </c>
      <c r="M260" s="36">
        <f>VLOOKUP(H260,'Metales Pesados 2026'!H260:BJ736,55,FALSE)</f>
        <v>0</v>
      </c>
      <c r="N260" s="36">
        <f>VLOOKUP(H260,'Metales Pesados 2026'!H260:BW736,68,FALSE)</f>
        <v>0</v>
      </c>
      <c r="O260" s="36">
        <f>VLOOKUP(H260,'Metales Pesados 2026'!H260:CJ736,81,FALSE)</f>
        <v>0</v>
      </c>
      <c r="P260" s="60">
        <f>VLOOKUP(H260,'Metales Pesados 2026'!H260:CW736,94,FALSE)</f>
        <v>0</v>
      </c>
    </row>
    <row r="261" spans="1:16" ht="13.05" customHeight="1" x14ac:dyDescent="0.2">
      <c r="A261" s="46" t="s">
        <v>22</v>
      </c>
      <c r="B261" s="46" t="s">
        <v>312</v>
      </c>
      <c r="C261" s="89">
        <v>406</v>
      </c>
      <c r="D261" s="46" t="s">
        <v>611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64">
        <f>VLOOKUP(H261,'Metales Pesados 2026'!H261:W737,16,FALSE)</f>
        <v>0</v>
      </c>
      <c r="K261" s="36">
        <f>VLOOKUP(H261,'Metales Pesados 2026'!H261:AJ737,29,FALSE)</f>
        <v>0</v>
      </c>
      <c r="L261" s="60">
        <f>VLOOKUP(H261,'Metales Pesados 2026'!H261:AW737,42,FALSE)</f>
        <v>0</v>
      </c>
      <c r="M261" s="36">
        <f>VLOOKUP(H261,'Metales Pesados 2026'!H261:BJ737,55,FALSE)</f>
        <v>0</v>
      </c>
      <c r="N261" s="36">
        <f>VLOOKUP(H261,'Metales Pesados 2026'!H261:BW737,68,FALSE)</f>
        <v>0</v>
      </c>
      <c r="O261" s="36">
        <f>VLOOKUP(H261,'Metales Pesados 2026'!H261:CJ737,81,FALSE)</f>
        <v>0</v>
      </c>
      <c r="P261" s="60">
        <f>VLOOKUP(H261,'Metales Pesados 2026'!H261:CW737,94,FALSE)</f>
        <v>0</v>
      </c>
    </row>
    <row r="262" spans="1:16" ht="13.05" customHeight="1" x14ac:dyDescent="0.2">
      <c r="A262" s="46" t="s">
        <v>22</v>
      </c>
      <c r="B262" s="46" t="s">
        <v>312</v>
      </c>
      <c r="C262" s="89">
        <v>406</v>
      </c>
      <c r="D262" s="46" t="s">
        <v>611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64">
        <f>VLOOKUP(H262,'Metales Pesados 2026'!H262:W738,16,FALSE)</f>
        <v>17</v>
      </c>
      <c r="K262" s="36">
        <f>VLOOKUP(H262,'Metales Pesados 2026'!H262:AJ738,29,FALSE)</f>
        <v>0</v>
      </c>
      <c r="L262" s="60">
        <f>VLOOKUP(H262,'Metales Pesados 2026'!H262:AW738,42,FALSE)</f>
        <v>12</v>
      </c>
      <c r="M262" s="36">
        <f>VLOOKUP(H262,'Metales Pesados 2026'!H262:BJ738,55,FALSE)</f>
        <v>0</v>
      </c>
      <c r="N262" s="36">
        <f>VLOOKUP(H262,'Metales Pesados 2026'!H262:BW738,68,FALSE)</f>
        <v>0</v>
      </c>
      <c r="O262" s="36">
        <f>VLOOKUP(H262,'Metales Pesados 2026'!H262:CJ738,81,FALSE)</f>
        <v>0</v>
      </c>
      <c r="P262" s="60">
        <f>VLOOKUP(H262,'Metales Pesados 2026'!H262:CW738,94,FALSE)</f>
        <v>0</v>
      </c>
    </row>
    <row r="263" spans="1:16" ht="13.05" customHeight="1" x14ac:dyDescent="0.2">
      <c r="A263" s="46" t="s">
        <v>22</v>
      </c>
      <c r="B263" s="46" t="s">
        <v>312</v>
      </c>
      <c r="C263" s="89">
        <v>406</v>
      </c>
      <c r="D263" s="46" t="s">
        <v>611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64">
        <f>VLOOKUP(H263,'Metales Pesados 2026'!H263:W739,16,FALSE)</f>
        <v>0</v>
      </c>
      <c r="K263" s="36">
        <f>VLOOKUP(H263,'Metales Pesados 2026'!H263:AJ739,29,FALSE)</f>
        <v>0</v>
      </c>
      <c r="L263" s="60">
        <f>VLOOKUP(H263,'Metales Pesados 2026'!H263:AW739,42,FALSE)</f>
        <v>0</v>
      </c>
      <c r="M263" s="36">
        <f>VLOOKUP(H263,'Metales Pesados 2026'!H263:BJ739,55,FALSE)</f>
        <v>0</v>
      </c>
      <c r="N263" s="36">
        <f>VLOOKUP(H263,'Metales Pesados 2026'!H263:BW739,68,FALSE)</f>
        <v>0</v>
      </c>
      <c r="O263" s="36">
        <f>VLOOKUP(H263,'Metales Pesados 2026'!H263:CJ739,81,FALSE)</f>
        <v>0</v>
      </c>
      <c r="P263" s="60">
        <f>VLOOKUP(H263,'Metales Pesados 2026'!H263:CW739,94,FALSE)</f>
        <v>0</v>
      </c>
    </row>
    <row r="264" spans="1:16" ht="13.05" customHeight="1" x14ac:dyDescent="0.2">
      <c r="A264" s="46" t="s">
        <v>22</v>
      </c>
      <c r="B264" s="46" t="s">
        <v>312</v>
      </c>
      <c r="C264" s="89">
        <v>406</v>
      </c>
      <c r="D264" s="46" t="s">
        <v>611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64">
        <f>VLOOKUP(H264,'Metales Pesados 2026'!H264:W740,16,FALSE)</f>
        <v>31</v>
      </c>
      <c r="K264" s="36">
        <f>VLOOKUP(H264,'Metales Pesados 2026'!H264:AJ740,29,FALSE)</f>
        <v>0</v>
      </c>
      <c r="L264" s="60">
        <f>VLOOKUP(H264,'Metales Pesados 2026'!H264:AW740,42,FALSE)</f>
        <v>28</v>
      </c>
      <c r="M264" s="36">
        <f>VLOOKUP(H264,'Metales Pesados 2026'!H264:BJ740,55,FALSE)</f>
        <v>0</v>
      </c>
      <c r="N264" s="36">
        <f>VLOOKUP(H264,'Metales Pesados 2026'!H264:BW740,68,FALSE)</f>
        <v>0</v>
      </c>
      <c r="O264" s="36">
        <f>VLOOKUP(H264,'Metales Pesados 2026'!H264:CJ740,81,FALSE)</f>
        <v>0</v>
      </c>
      <c r="P264" s="60">
        <f>VLOOKUP(H264,'Metales Pesados 2026'!H264:CW740,94,FALSE)</f>
        <v>0</v>
      </c>
    </row>
    <row r="265" spans="1:16" ht="13.05" customHeight="1" x14ac:dyDescent="0.2">
      <c r="A265" s="46" t="s">
        <v>22</v>
      </c>
      <c r="B265" s="46" t="s">
        <v>312</v>
      </c>
      <c r="C265" s="89">
        <v>406</v>
      </c>
      <c r="D265" s="46" t="s">
        <v>611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64">
        <f>VLOOKUP(H265,'Metales Pesados 2026'!H265:W741,16,FALSE)</f>
        <v>0</v>
      </c>
      <c r="K265" s="36">
        <f>VLOOKUP(H265,'Metales Pesados 2026'!H265:AJ741,29,FALSE)</f>
        <v>0</v>
      </c>
      <c r="L265" s="60">
        <f>VLOOKUP(H265,'Metales Pesados 2026'!H265:AW741,42,FALSE)</f>
        <v>0</v>
      </c>
      <c r="M265" s="36">
        <f>VLOOKUP(H265,'Metales Pesados 2026'!H265:BJ741,55,FALSE)</f>
        <v>0</v>
      </c>
      <c r="N265" s="36">
        <f>VLOOKUP(H265,'Metales Pesados 2026'!H265:BW741,68,FALSE)</f>
        <v>0</v>
      </c>
      <c r="O265" s="36">
        <f>VLOOKUP(H265,'Metales Pesados 2026'!H265:CJ741,81,FALSE)</f>
        <v>0</v>
      </c>
      <c r="P265" s="60">
        <f>VLOOKUP(H265,'Metales Pesados 2026'!H265:CW741,94,FALSE)</f>
        <v>0</v>
      </c>
    </row>
    <row r="266" spans="1:16" ht="13.05" customHeight="1" x14ac:dyDescent="0.2">
      <c r="A266" s="46" t="s">
        <v>22</v>
      </c>
      <c r="B266" s="46" t="s">
        <v>312</v>
      </c>
      <c r="C266" s="89">
        <v>406</v>
      </c>
      <c r="D266" s="46" t="s">
        <v>611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64">
        <f>VLOOKUP(H266,'Metales Pesados 2026'!H266:W742,16,FALSE)</f>
        <v>0</v>
      </c>
      <c r="K266" s="36">
        <f>VLOOKUP(H266,'Metales Pesados 2026'!H266:AJ742,29,FALSE)</f>
        <v>0</v>
      </c>
      <c r="L266" s="60">
        <f>VLOOKUP(H266,'Metales Pesados 2026'!H266:AW742,42,FALSE)</f>
        <v>0</v>
      </c>
      <c r="M266" s="36">
        <f>VLOOKUP(H266,'Metales Pesados 2026'!H266:BJ742,55,FALSE)</f>
        <v>0</v>
      </c>
      <c r="N266" s="36">
        <f>VLOOKUP(H266,'Metales Pesados 2026'!H266:BW742,68,FALSE)</f>
        <v>0</v>
      </c>
      <c r="O266" s="36">
        <f>VLOOKUP(H266,'Metales Pesados 2026'!H266:CJ742,81,FALSE)</f>
        <v>0</v>
      </c>
      <c r="P266" s="60">
        <f>VLOOKUP(H266,'Metales Pesados 2026'!H266:CW742,94,FALSE)</f>
        <v>0</v>
      </c>
    </row>
    <row r="267" spans="1:16" ht="13.05" customHeight="1" x14ac:dyDescent="0.2">
      <c r="A267" s="46" t="s">
        <v>22</v>
      </c>
      <c r="B267" s="46" t="s">
        <v>312</v>
      </c>
      <c r="C267" s="89">
        <v>406</v>
      </c>
      <c r="D267" s="46" t="s">
        <v>611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64">
        <f>VLOOKUP(H267,'Metales Pesados 2026'!H267:W743,16,FALSE)</f>
        <v>12</v>
      </c>
      <c r="K267" s="36">
        <f>VLOOKUP(H267,'Metales Pesados 2026'!H267:AJ743,29,FALSE)</f>
        <v>0</v>
      </c>
      <c r="L267" s="60">
        <f>VLOOKUP(H267,'Metales Pesados 2026'!H267:AW743,42,FALSE)</f>
        <v>11</v>
      </c>
      <c r="M267" s="36">
        <f>VLOOKUP(H267,'Metales Pesados 2026'!H267:BJ743,55,FALSE)</f>
        <v>0</v>
      </c>
      <c r="N267" s="36">
        <f>VLOOKUP(H267,'Metales Pesados 2026'!H267:BW743,68,FALSE)</f>
        <v>0</v>
      </c>
      <c r="O267" s="36">
        <f>VLOOKUP(H267,'Metales Pesados 2026'!H267:CJ743,81,FALSE)</f>
        <v>0</v>
      </c>
      <c r="P267" s="60">
        <f>VLOOKUP(H267,'Metales Pesados 2026'!H267:CW743,94,FALSE)</f>
        <v>0</v>
      </c>
    </row>
    <row r="268" spans="1:16" s="5" customFormat="1" ht="13.05" customHeight="1" x14ac:dyDescent="0.2">
      <c r="A268" s="46" t="s">
        <v>22</v>
      </c>
      <c r="B268" s="46" t="s">
        <v>312</v>
      </c>
      <c r="C268" s="89">
        <v>406</v>
      </c>
      <c r="D268" s="46" t="s">
        <v>611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64">
        <f>VLOOKUP(H268,'Metales Pesados 2026'!H268:W744,16,FALSE)</f>
        <v>0</v>
      </c>
      <c r="K268" s="36">
        <f>VLOOKUP(H268,'Metales Pesados 2026'!H268:AJ744,29,FALSE)</f>
        <v>0</v>
      </c>
      <c r="L268" s="60">
        <f>VLOOKUP(H268,'Metales Pesados 2026'!H268:AW744,42,FALSE)</f>
        <v>0</v>
      </c>
      <c r="M268" s="36">
        <f>VLOOKUP(H268,'Metales Pesados 2026'!H268:BJ744,55,FALSE)</f>
        <v>0</v>
      </c>
      <c r="N268" s="36">
        <f>VLOOKUP(H268,'Metales Pesados 2026'!H268:BW744,68,FALSE)</f>
        <v>0</v>
      </c>
      <c r="O268" s="36">
        <f>VLOOKUP(H268,'Metales Pesados 2026'!H268:CJ744,81,FALSE)</f>
        <v>0</v>
      </c>
      <c r="P268" s="60">
        <f>VLOOKUP(H268,'Metales Pesados 2026'!H268:CW744,94,FALSE)</f>
        <v>0</v>
      </c>
    </row>
    <row r="269" spans="1:16" ht="13.05" customHeight="1" x14ac:dyDescent="0.2">
      <c r="A269" s="46" t="s">
        <v>168</v>
      </c>
      <c r="B269" s="46" t="s">
        <v>168</v>
      </c>
      <c r="C269" s="89">
        <v>400</v>
      </c>
      <c r="D269" s="46" t="s">
        <v>610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64">
        <f>VLOOKUP(H269,'Metales Pesados 2026'!H269:W745,16,FALSE)</f>
        <v>0</v>
      </c>
      <c r="K269" s="36">
        <f>VLOOKUP(H269,'Metales Pesados 2026'!H269:AJ745,29,FALSE)</f>
        <v>0</v>
      </c>
      <c r="L269" s="60">
        <f>VLOOKUP(H269,'Metales Pesados 2026'!H269:AW745,42,FALSE)</f>
        <v>0</v>
      </c>
      <c r="M269" s="36">
        <f>VLOOKUP(H269,'Metales Pesados 2026'!H269:BJ745,55,FALSE)</f>
        <v>0</v>
      </c>
      <c r="N269" s="36">
        <f>VLOOKUP(H269,'Metales Pesados 2026'!H269:BW745,68,FALSE)</f>
        <v>0</v>
      </c>
      <c r="O269" s="36">
        <f>VLOOKUP(H269,'Metales Pesados 2026'!H269:CJ745,81,FALSE)</f>
        <v>0</v>
      </c>
      <c r="P269" s="60">
        <f>VLOOKUP(H269,'Metales Pesados 2026'!H269:CW745,94,FALSE)</f>
        <v>0</v>
      </c>
    </row>
    <row r="270" spans="1:16" ht="13.05" customHeight="1" x14ac:dyDescent="0.2">
      <c r="A270" s="46" t="s">
        <v>168</v>
      </c>
      <c r="B270" s="46" t="s">
        <v>168</v>
      </c>
      <c r="C270" s="89">
        <v>400</v>
      </c>
      <c r="D270" s="46" t="s">
        <v>610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64">
        <f>VLOOKUP(H270,'Metales Pesados 2026'!H270:W746,16,FALSE)</f>
        <v>0</v>
      </c>
      <c r="K270" s="36">
        <f>VLOOKUP(H270,'Metales Pesados 2026'!H270:AJ746,29,FALSE)</f>
        <v>0</v>
      </c>
      <c r="L270" s="60">
        <f>VLOOKUP(H270,'Metales Pesados 2026'!H270:AW746,42,FALSE)</f>
        <v>0</v>
      </c>
      <c r="M270" s="36">
        <f>VLOOKUP(H270,'Metales Pesados 2026'!H270:BJ746,55,FALSE)</f>
        <v>0</v>
      </c>
      <c r="N270" s="36">
        <f>VLOOKUP(H270,'Metales Pesados 2026'!H270:BW746,68,FALSE)</f>
        <v>0</v>
      </c>
      <c r="O270" s="36">
        <f>VLOOKUP(H270,'Metales Pesados 2026'!H270:CJ746,81,FALSE)</f>
        <v>0</v>
      </c>
      <c r="P270" s="60">
        <f>VLOOKUP(H270,'Metales Pesados 2026'!H270:CW746,94,FALSE)</f>
        <v>0</v>
      </c>
    </row>
    <row r="271" spans="1:16" ht="13.05" customHeight="1" x14ac:dyDescent="0.2">
      <c r="A271" s="46" t="s">
        <v>168</v>
      </c>
      <c r="B271" s="46" t="s">
        <v>168</v>
      </c>
      <c r="C271" s="89">
        <v>400</v>
      </c>
      <c r="D271" s="46" t="s">
        <v>610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64">
        <f>VLOOKUP(H271,'Metales Pesados 2026'!H271:W747,16,FALSE)</f>
        <v>0</v>
      </c>
      <c r="K271" s="36">
        <f>VLOOKUP(H271,'Metales Pesados 2026'!H271:AJ747,29,FALSE)</f>
        <v>0</v>
      </c>
      <c r="L271" s="60">
        <f>VLOOKUP(H271,'Metales Pesados 2026'!H271:AW747,42,FALSE)</f>
        <v>0</v>
      </c>
      <c r="M271" s="36">
        <f>VLOOKUP(H271,'Metales Pesados 2026'!H271:BJ747,55,FALSE)</f>
        <v>0</v>
      </c>
      <c r="N271" s="36">
        <f>VLOOKUP(H271,'Metales Pesados 2026'!H271:BW747,68,FALSE)</f>
        <v>0</v>
      </c>
      <c r="O271" s="36">
        <f>VLOOKUP(H271,'Metales Pesados 2026'!H271:CJ747,81,FALSE)</f>
        <v>0</v>
      </c>
      <c r="P271" s="60">
        <f>VLOOKUP(H271,'Metales Pesados 2026'!H271:CW747,94,FALSE)</f>
        <v>0</v>
      </c>
    </row>
    <row r="272" spans="1:16" s="6" customFormat="1" ht="13.05" customHeight="1" x14ac:dyDescent="0.2">
      <c r="A272" s="46" t="s">
        <v>168</v>
      </c>
      <c r="B272" s="46" t="s">
        <v>168</v>
      </c>
      <c r="C272" s="89">
        <v>400</v>
      </c>
      <c r="D272" s="46" t="s">
        <v>610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64">
        <f>VLOOKUP(H272,'Metales Pesados 2026'!H272:W748,16,FALSE)</f>
        <v>0</v>
      </c>
      <c r="K272" s="36">
        <f>VLOOKUP(H272,'Metales Pesados 2026'!H272:AJ748,29,FALSE)</f>
        <v>0</v>
      </c>
      <c r="L272" s="60">
        <f>VLOOKUP(H272,'Metales Pesados 2026'!H272:AW748,42,FALSE)</f>
        <v>0</v>
      </c>
      <c r="M272" s="36">
        <f>VLOOKUP(H272,'Metales Pesados 2026'!H272:BJ748,55,FALSE)</f>
        <v>0</v>
      </c>
      <c r="N272" s="36">
        <f>VLOOKUP(H272,'Metales Pesados 2026'!H272:BW748,68,FALSE)</f>
        <v>0</v>
      </c>
      <c r="O272" s="36">
        <f>VLOOKUP(H272,'Metales Pesados 2026'!H272:CJ748,81,FALSE)</f>
        <v>0</v>
      </c>
      <c r="P272" s="60">
        <f>VLOOKUP(H272,'Metales Pesados 2026'!H272:CW748,94,FALSE)</f>
        <v>0</v>
      </c>
    </row>
    <row r="273" spans="1:16" ht="13.05" customHeight="1" x14ac:dyDescent="0.2">
      <c r="A273" s="46" t="s">
        <v>168</v>
      </c>
      <c r="B273" s="46" t="s">
        <v>324</v>
      </c>
      <c r="C273" s="89">
        <v>400</v>
      </c>
      <c r="D273" s="46" t="s">
        <v>610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64">
        <f>VLOOKUP(H273,'Metales Pesados 2026'!H273:W749,16,FALSE)</f>
        <v>0</v>
      </c>
      <c r="K273" s="36">
        <f>VLOOKUP(H273,'Metales Pesados 2026'!H273:AJ749,29,FALSE)</f>
        <v>0</v>
      </c>
      <c r="L273" s="60">
        <f>VLOOKUP(H273,'Metales Pesados 2026'!H273:AW749,42,FALSE)</f>
        <v>0</v>
      </c>
      <c r="M273" s="36">
        <f>VLOOKUP(H273,'Metales Pesados 2026'!H273:BJ749,55,FALSE)</f>
        <v>0</v>
      </c>
      <c r="N273" s="36">
        <f>VLOOKUP(H273,'Metales Pesados 2026'!H273:BW749,68,FALSE)</f>
        <v>0</v>
      </c>
      <c r="O273" s="36">
        <f>VLOOKUP(H273,'Metales Pesados 2026'!H273:CJ749,81,FALSE)</f>
        <v>0</v>
      </c>
      <c r="P273" s="60">
        <f>VLOOKUP(H273,'Metales Pesados 2026'!H273:CW749,94,FALSE)</f>
        <v>0</v>
      </c>
    </row>
    <row r="274" spans="1:16" ht="13.05" customHeight="1" x14ac:dyDescent="0.2">
      <c r="A274" s="46" t="s">
        <v>168</v>
      </c>
      <c r="B274" s="46" t="s">
        <v>326</v>
      </c>
      <c r="C274" s="89">
        <v>400</v>
      </c>
      <c r="D274" s="46" t="s">
        <v>610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64">
        <f>VLOOKUP(H274,'Metales Pesados 2026'!H274:W750,16,FALSE)</f>
        <v>0</v>
      </c>
      <c r="K274" s="36">
        <f>VLOOKUP(H274,'Metales Pesados 2026'!H274:AJ750,29,FALSE)</f>
        <v>0</v>
      </c>
      <c r="L274" s="60">
        <f>VLOOKUP(H274,'Metales Pesados 2026'!H274:AW750,42,FALSE)</f>
        <v>0</v>
      </c>
      <c r="M274" s="36">
        <f>VLOOKUP(H274,'Metales Pesados 2026'!H274:BJ750,55,FALSE)</f>
        <v>0</v>
      </c>
      <c r="N274" s="36">
        <f>VLOOKUP(H274,'Metales Pesados 2026'!H274:BW750,68,FALSE)</f>
        <v>0</v>
      </c>
      <c r="O274" s="36">
        <f>VLOOKUP(H274,'Metales Pesados 2026'!H274:CJ750,81,FALSE)</f>
        <v>0</v>
      </c>
      <c r="P274" s="60">
        <f>VLOOKUP(H274,'Metales Pesados 2026'!H274:CW750,94,FALSE)</f>
        <v>0</v>
      </c>
    </row>
    <row r="275" spans="1:16" s="7" customFormat="1" ht="13.05" customHeight="1" x14ac:dyDescent="0.2">
      <c r="A275" s="46" t="s">
        <v>168</v>
      </c>
      <c r="B275" s="46" t="s">
        <v>326</v>
      </c>
      <c r="C275" s="89">
        <v>400</v>
      </c>
      <c r="D275" s="46" t="s">
        <v>610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64">
        <f>VLOOKUP(H275,'Metales Pesados 2026'!H275:W751,16,FALSE)</f>
        <v>0</v>
      </c>
      <c r="K275" s="36">
        <f>VLOOKUP(H275,'Metales Pesados 2026'!H275:AJ751,29,FALSE)</f>
        <v>0</v>
      </c>
      <c r="L275" s="60">
        <f>VLOOKUP(H275,'Metales Pesados 2026'!H275:AW751,42,FALSE)</f>
        <v>0</v>
      </c>
      <c r="M275" s="36">
        <f>VLOOKUP(H275,'Metales Pesados 2026'!H275:BJ751,55,FALSE)</f>
        <v>0</v>
      </c>
      <c r="N275" s="36">
        <f>VLOOKUP(H275,'Metales Pesados 2026'!H275:BW751,68,FALSE)</f>
        <v>0</v>
      </c>
      <c r="O275" s="36">
        <f>VLOOKUP(H275,'Metales Pesados 2026'!H275:CJ751,81,FALSE)</f>
        <v>0</v>
      </c>
      <c r="P275" s="60">
        <f>VLOOKUP(H275,'Metales Pesados 2026'!H275:CW751,94,FALSE)</f>
        <v>0</v>
      </c>
    </row>
    <row r="276" spans="1:16" ht="13.05" customHeight="1" x14ac:dyDescent="0.2">
      <c r="A276" s="46" t="s">
        <v>168</v>
      </c>
      <c r="B276" s="46" t="s">
        <v>326</v>
      </c>
      <c r="C276" s="89">
        <v>400</v>
      </c>
      <c r="D276" s="46" t="s">
        <v>610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64">
        <f>VLOOKUP(H276,'Metales Pesados 2026'!H276:W752,16,FALSE)</f>
        <v>0</v>
      </c>
      <c r="K276" s="36">
        <f>VLOOKUP(H276,'Metales Pesados 2026'!H276:AJ752,29,FALSE)</f>
        <v>0</v>
      </c>
      <c r="L276" s="60">
        <f>VLOOKUP(H276,'Metales Pesados 2026'!H276:AW752,42,FALSE)</f>
        <v>0</v>
      </c>
      <c r="M276" s="36">
        <f>VLOOKUP(H276,'Metales Pesados 2026'!H276:BJ752,55,FALSE)</f>
        <v>0</v>
      </c>
      <c r="N276" s="36">
        <f>VLOOKUP(H276,'Metales Pesados 2026'!H276:BW752,68,FALSE)</f>
        <v>0</v>
      </c>
      <c r="O276" s="36">
        <f>VLOOKUP(H276,'Metales Pesados 2026'!H276:CJ752,81,FALSE)</f>
        <v>0</v>
      </c>
      <c r="P276" s="60">
        <f>VLOOKUP(H276,'Metales Pesados 2026'!H276:CW752,94,FALSE)</f>
        <v>0</v>
      </c>
    </row>
    <row r="277" spans="1:16" s="6" customFormat="1" ht="13.05" customHeight="1" x14ac:dyDescent="0.2">
      <c r="A277" s="46" t="s">
        <v>168</v>
      </c>
      <c r="B277" s="46" t="s">
        <v>326</v>
      </c>
      <c r="C277" s="89">
        <v>400</v>
      </c>
      <c r="D277" s="46" t="s">
        <v>610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64">
        <f>VLOOKUP(H277,'Metales Pesados 2026'!H277:W753,16,FALSE)</f>
        <v>0</v>
      </c>
      <c r="K277" s="36">
        <f>VLOOKUP(H277,'Metales Pesados 2026'!H277:AJ753,29,FALSE)</f>
        <v>0</v>
      </c>
      <c r="L277" s="60">
        <f>VLOOKUP(H277,'Metales Pesados 2026'!H277:AW753,42,FALSE)</f>
        <v>0</v>
      </c>
      <c r="M277" s="36">
        <f>VLOOKUP(H277,'Metales Pesados 2026'!H277:BJ753,55,FALSE)</f>
        <v>0</v>
      </c>
      <c r="N277" s="36">
        <f>VLOOKUP(H277,'Metales Pesados 2026'!H277:BW753,68,FALSE)</f>
        <v>0</v>
      </c>
      <c r="O277" s="36">
        <f>VLOOKUP(H277,'Metales Pesados 2026'!H277:CJ753,81,FALSE)</f>
        <v>0</v>
      </c>
      <c r="P277" s="60">
        <f>VLOOKUP(H277,'Metales Pesados 2026'!H277:CW753,94,FALSE)</f>
        <v>0</v>
      </c>
    </row>
    <row r="278" spans="1:16" ht="13.05" customHeight="1" x14ac:dyDescent="0.2">
      <c r="A278" s="46" t="s">
        <v>168</v>
      </c>
      <c r="B278" s="46" t="s">
        <v>331</v>
      </c>
      <c r="C278" s="89">
        <v>400</v>
      </c>
      <c r="D278" s="46" t="s">
        <v>610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64">
        <f>VLOOKUP(H278,'Metales Pesados 2026'!H278:W754,16,FALSE)</f>
        <v>0</v>
      </c>
      <c r="K278" s="36">
        <f>VLOOKUP(H278,'Metales Pesados 2026'!H278:AJ754,29,FALSE)</f>
        <v>0</v>
      </c>
      <c r="L278" s="60">
        <f>VLOOKUP(H278,'Metales Pesados 2026'!H278:AW754,42,FALSE)</f>
        <v>0</v>
      </c>
      <c r="M278" s="36">
        <f>VLOOKUP(H278,'Metales Pesados 2026'!H278:BJ754,55,FALSE)</f>
        <v>0</v>
      </c>
      <c r="N278" s="36">
        <f>VLOOKUP(H278,'Metales Pesados 2026'!H278:BW754,68,FALSE)</f>
        <v>0</v>
      </c>
      <c r="O278" s="36">
        <f>VLOOKUP(H278,'Metales Pesados 2026'!H278:CJ754,81,FALSE)</f>
        <v>0</v>
      </c>
      <c r="P278" s="60">
        <f>VLOOKUP(H278,'Metales Pesados 2026'!H278:CW754,94,FALSE)</f>
        <v>0</v>
      </c>
    </row>
    <row r="279" spans="1:16" ht="13.05" customHeight="1" x14ac:dyDescent="0.2">
      <c r="A279" s="46" t="s">
        <v>168</v>
      </c>
      <c r="B279" s="46" t="s">
        <v>331</v>
      </c>
      <c r="C279" s="89">
        <v>400</v>
      </c>
      <c r="D279" s="46" t="s">
        <v>610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64">
        <f>VLOOKUP(H279,'Metales Pesados 2026'!H279:W755,16,FALSE)</f>
        <v>0</v>
      </c>
      <c r="K279" s="36">
        <f>VLOOKUP(H279,'Metales Pesados 2026'!H279:AJ755,29,FALSE)</f>
        <v>0</v>
      </c>
      <c r="L279" s="60">
        <f>VLOOKUP(H279,'Metales Pesados 2026'!H279:AW755,42,FALSE)</f>
        <v>0</v>
      </c>
      <c r="M279" s="36">
        <f>VLOOKUP(H279,'Metales Pesados 2026'!H279:BJ755,55,FALSE)</f>
        <v>0</v>
      </c>
      <c r="N279" s="36">
        <f>VLOOKUP(H279,'Metales Pesados 2026'!H279:BW755,68,FALSE)</f>
        <v>0</v>
      </c>
      <c r="O279" s="36">
        <f>VLOOKUP(H279,'Metales Pesados 2026'!H279:CJ755,81,FALSE)</f>
        <v>0</v>
      </c>
      <c r="P279" s="60">
        <f>VLOOKUP(H279,'Metales Pesados 2026'!H279:CW755,94,FALSE)</f>
        <v>0</v>
      </c>
    </row>
    <row r="280" spans="1:16" ht="13.05" customHeight="1" x14ac:dyDescent="0.2">
      <c r="A280" s="46" t="s">
        <v>168</v>
      </c>
      <c r="B280" s="46" t="s">
        <v>331</v>
      </c>
      <c r="C280" s="89">
        <v>400</v>
      </c>
      <c r="D280" s="46" t="s">
        <v>610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64">
        <f>VLOOKUP(H280,'Metales Pesados 2026'!H280:W756,16,FALSE)</f>
        <v>0</v>
      </c>
      <c r="K280" s="36">
        <f>VLOOKUP(H280,'Metales Pesados 2026'!H280:AJ756,29,FALSE)</f>
        <v>0</v>
      </c>
      <c r="L280" s="60">
        <f>VLOOKUP(H280,'Metales Pesados 2026'!H280:AW756,42,FALSE)</f>
        <v>0</v>
      </c>
      <c r="M280" s="36">
        <f>VLOOKUP(H280,'Metales Pesados 2026'!H280:BJ756,55,FALSE)</f>
        <v>0</v>
      </c>
      <c r="N280" s="36">
        <f>VLOOKUP(H280,'Metales Pesados 2026'!H280:BW756,68,FALSE)</f>
        <v>0</v>
      </c>
      <c r="O280" s="36">
        <f>VLOOKUP(H280,'Metales Pesados 2026'!H280:CJ756,81,FALSE)</f>
        <v>0</v>
      </c>
      <c r="P280" s="60">
        <f>VLOOKUP(H280,'Metales Pesados 2026'!H280:CW756,94,FALSE)</f>
        <v>0</v>
      </c>
    </row>
    <row r="281" spans="1:16" ht="13.05" customHeight="1" x14ac:dyDescent="0.2">
      <c r="A281" s="46" t="s">
        <v>168</v>
      </c>
      <c r="B281" s="46" t="s">
        <v>331</v>
      </c>
      <c r="C281" s="89">
        <v>400</v>
      </c>
      <c r="D281" s="46" t="s">
        <v>610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64">
        <f>VLOOKUP(H281,'Metales Pesados 2026'!H281:W757,16,FALSE)</f>
        <v>0</v>
      </c>
      <c r="K281" s="36">
        <f>VLOOKUP(H281,'Metales Pesados 2026'!H281:AJ757,29,FALSE)</f>
        <v>0</v>
      </c>
      <c r="L281" s="60">
        <f>VLOOKUP(H281,'Metales Pesados 2026'!H281:AW757,42,FALSE)</f>
        <v>0</v>
      </c>
      <c r="M281" s="36">
        <f>VLOOKUP(H281,'Metales Pesados 2026'!H281:BJ757,55,FALSE)</f>
        <v>0</v>
      </c>
      <c r="N281" s="36">
        <f>VLOOKUP(H281,'Metales Pesados 2026'!H281:BW757,68,FALSE)</f>
        <v>0</v>
      </c>
      <c r="O281" s="36">
        <f>VLOOKUP(H281,'Metales Pesados 2026'!H281:CJ757,81,FALSE)</f>
        <v>0</v>
      </c>
      <c r="P281" s="60">
        <f>VLOOKUP(H281,'Metales Pesados 2026'!H281:CW757,94,FALSE)</f>
        <v>0</v>
      </c>
    </row>
    <row r="282" spans="1:16" ht="13.05" customHeight="1" x14ac:dyDescent="0.2">
      <c r="A282" s="46" t="s">
        <v>168</v>
      </c>
      <c r="B282" s="46" t="s">
        <v>331</v>
      </c>
      <c r="C282" s="89">
        <v>400</v>
      </c>
      <c r="D282" s="46" t="s">
        <v>610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64">
        <f>VLOOKUP(H282,'Metales Pesados 2026'!H282:W758,16,FALSE)</f>
        <v>0</v>
      </c>
      <c r="K282" s="36">
        <f>VLOOKUP(H282,'Metales Pesados 2026'!H282:AJ758,29,FALSE)</f>
        <v>0</v>
      </c>
      <c r="L282" s="60">
        <f>VLOOKUP(H282,'Metales Pesados 2026'!H282:AW758,42,FALSE)</f>
        <v>0</v>
      </c>
      <c r="M282" s="36">
        <f>VLOOKUP(H282,'Metales Pesados 2026'!H282:BJ758,55,FALSE)</f>
        <v>0</v>
      </c>
      <c r="N282" s="36">
        <f>VLOOKUP(H282,'Metales Pesados 2026'!H282:BW758,68,FALSE)</f>
        <v>0</v>
      </c>
      <c r="O282" s="36">
        <f>VLOOKUP(H282,'Metales Pesados 2026'!H282:CJ758,81,FALSE)</f>
        <v>0</v>
      </c>
      <c r="P282" s="60">
        <f>VLOOKUP(H282,'Metales Pesados 2026'!H282:CW758,94,FALSE)</f>
        <v>0</v>
      </c>
    </row>
    <row r="283" spans="1:16" s="7" customFormat="1" ht="13.05" customHeight="1" x14ac:dyDescent="0.2">
      <c r="A283" s="46" t="s">
        <v>168</v>
      </c>
      <c r="B283" s="46" t="s">
        <v>331</v>
      </c>
      <c r="C283" s="89">
        <v>400</v>
      </c>
      <c r="D283" s="46" t="s">
        <v>610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64">
        <f>VLOOKUP(H283,'Metales Pesados 2026'!H283:W759,16,FALSE)</f>
        <v>0</v>
      </c>
      <c r="K283" s="36">
        <f>VLOOKUP(H283,'Metales Pesados 2026'!H283:AJ759,29,FALSE)</f>
        <v>0</v>
      </c>
      <c r="L283" s="60">
        <f>VLOOKUP(H283,'Metales Pesados 2026'!H283:AW759,42,FALSE)</f>
        <v>0</v>
      </c>
      <c r="M283" s="36">
        <f>VLOOKUP(H283,'Metales Pesados 2026'!H283:BJ759,55,FALSE)</f>
        <v>0</v>
      </c>
      <c r="N283" s="36">
        <f>VLOOKUP(H283,'Metales Pesados 2026'!H283:BW759,68,FALSE)</f>
        <v>0</v>
      </c>
      <c r="O283" s="36">
        <f>VLOOKUP(H283,'Metales Pesados 2026'!H283:CJ759,81,FALSE)</f>
        <v>0</v>
      </c>
      <c r="P283" s="60">
        <f>VLOOKUP(H283,'Metales Pesados 2026'!H283:CW759,94,FALSE)</f>
        <v>0</v>
      </c>
    </row>
    <row r="284" spans="1:16" ht="13.05" customHeight="1" x14ac:dyDescent="0.2">
      <c r="A284" s="46" t="s">
        <v>168</v>
      </c>
      <c r="B284" s="46" t="s">
        <v>337</v>
      </c>
      <c r="C284" s="89">
        <v>400</v>
      </c>
      <c r="D284" s="46" t="s">
        <v>610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64">
        <f>VLOOKUP(H284,'Metales Pesados 2026'!H284:W760,16,FALSE)</f>
        <v>0</v>
      </c>
      <c r="K284" s="36">
        <f>VLOOKUP(H284,'Metales Pesados 2026'!H284:AJ760,29,FALSE)</f>
        <v>0</v>
      </c>
      <c r="L284" s="60">
        <f>VLOOKUP(H284,'Metales Pesados 2026'!H284:AW760,42,FALSE)</f>
        <v>0</v>
      </c>
      <c r="M284" s="36">
        <f>VLOOKUP(H284,'Metales Pesados 2026'!H284:BJ760,55,FALSE)</f>
        <v>0</v>
      </c>
      <c r="N284" s="36">
        <f>VLOOKUP(H284,'Metales Pesados 2026'!H284:BW760,68,FALSE)</f>
        <v>0</v>
      </c>
      <c r="O284" s="36">
        <f>VLOOKUP(H284,'Metales Pesados 2026'!H284:CJ760,81,FALSE)</f>
        <v>0</v>
      </c>
      <c r="P284" s="60">
        <f>VLOOKUP(H284,'Metales Pesados 2026'!H284:CW760,94,FALSE)</f>
        <v>0</v>
      </c>
    </row>
    <row r="285" spans="1:16" ht="13.05" customHeight="1" x14ac:dyDescent="0.2">
      <c r="A285" s="46" t="s">
        <v>168</v>
      </c>
      <c r="B285" s="46" t="s">
        <v>339</v>
      </c>
      <c r="C285" s="89">
        <v>400</v>
      </c>
      <c r="D285" s="46" t="s">
        <v>610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64">
        <f>VLOOKUP(H285,'Metales Pesados 2026'!H285:W761,16,FALSE)</f>
        <v>0</v>
      </c>
      <c r="K285" s="36">
        <f>VLOOKUP(H285,'Metales Pesados 2026'!H285:AJ761,29,FALSE)</f>
        <v>0</v>
      </c>
      <c r="L285" s="60">
        <f>VLOOKUP(H285,'Metales Pesados 2026'!H285:AW761,42,FALSE)</f>
        <v>0</v>
      </c>
      <c r="M285" s="36">
        <f>VLOOKUP(H285,'Metales Pesados 2026'!H285:BJ761,55,FALSE)</f>
        <v>0</v>
      </c>
      <c r="N285" s="36">
        <f>VLOOKUP(H285,'Metales Pesados 2026'!H285:BW761,68,FALSE)</f>
        <v>0</v>
      </c>
      <c r="O285" s="36">
        <f>VLOOKUP(H285,'Metales Pesados 2026'!H285:CJ761,81,FALSE)</f>
        <v>0</v>
      </c>
      <c r="P285" s="60">
        <f>VLOOKUP(H285,'Metales Pesados 2026'!H285:CW761,94,FALSE)</f>
        <v>0</v>
      </c>
    </row>
    <row r="286" spans="1:16" ht="13.05" customHeight="1" x14ac:dyDescent="0.2">
      <c r="A286" s="46" t="s">
        <v>168</v>
      </c>
      <c r="B286" s="46" t="s">
        <v>337</v>
      </c>
      <c r="C286" s="89">
        <v>400</v>
      </c>
      <c r="D286" s="46" t="s">
        <v>610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64">
        <f>VLOOKUP(H286,'Metales Pesados 2026'!H286:W762,16,FALSE)</f>
        <v>0</v>
      </c>
      <c r="K286" s="36">
        <f>VLOOKUP(H286,'Metales Pesados 2026'!H286:AJ762,29,FALSE)</f>
        <v>0</v>
      </c>
      <c r="L286" s="60">
        <f>VLOOKUP(H286,'Metales Pesados 2026'!H286:AW762,42,FALSE)</f>
        <v>0</v>
      </c>
      <c r="M286" s="36">
        <f>VLOOKUP(H286,'Metales Pesados 2026'!H286:BJ762,55,FALSE)</f>
        <v>0</v>
      </c>
      <c r="N286" s="36">
        <f>VLOOKUP(H286,'Metales Pesados 2026'!H286:BW762,68,FALSE)</f>
        <v>0</v>
      </c>
      <c r="O286" s="36">
        <f>VLOOKUP(H286,'Metales Pesados 2026'!H286:CJ762,81,FALSE)</f>
        <v>0</v>
      </c>
      <c r="P286" s="60">
        <f>VLOOKUP(H286,'Metales Pesados 2026'!H286:CW762,94,FALSE)</f>
        <v>0</v>
      </c>
    </row>
    <row r="287" spans="1:16" ht="13.05" customHeight="1" x14ac:dyDescent="0.2">
      <c r="A287" s="46" t="s">
        <v>168</v>
      </c>
      <c r="B287" s="46" t="s">
        <v>337</v>
      </c>
      <c r="C287" s="89">
        <v>400</v>
      </c>
      <c r="D287" s="46" t="s">
        <v>610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64">
        <f>VLOOKUP(H287,'Metales Pesados 2026'!H287:W763,16,FALSE)</f>
        <v>0</v>
      </c>
      <c r="K287" s="36">
        <f>VLOOKUP(H287,'Metales Pesados 2026'!H287:AJ763,29,FALSE)</f>
        <v>0</v>
      </c>
      <c r="L287" s="60">
        <f>VLOOKUP(H287,'Metales Pesados 2026'!H287:AW763,42,FALSE)</f>
        <v>0</v>
      </c>
      <c r="M287" s="36">
        <f>VLOOKUP(H287,'Metales Pesados 2026'!H287:BJ763,55,FALSE)</f>
        <v>0</v>
      </c>
      <c r="N287" s="36">
        <f>VLOOKUP(H287,'Metales Pesados 2026'!H287:BW763,68,FALSE)</f>
        <v>0</v>
      </c>
      <c r="O287" s="36">
        <f>VLOOKUP(H287,'Metales Pesados 2026'!H287:CJ763,81,FALSE)</f>
        <v>0</v>
      </c>
      <c r="P287" s="60">
        <f>VLOOKUP(H287,'Metales Pesados 2026'!H287:CW763,94,FALSE)</f>
        <v>0</v>
      </c>
    </row>
    <row r="288" spans="1:16" ht="13.05" customHeight="1" x14ac:dyDescent="0.2">
      <c r="A288" s="46" t="s">
        <v>168</v>
      </c>
      <c r="B288" s="46" t="s">
        <v>343</v>
      </c>
      <c r="C288" s="89">
        <v>400</v>
      </c>
      <c r="D288" s="46" t="s">
        <v>610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64">
        <f>VLOOKUP(H288,'Metales Pesados 2026'!H288:W764,16,FALSE)</f>
        <v>0</v>
      </c>
      <c r="K288" s="36">
        <f>VLOOKUP(H288,'Metales Pesados 2026'!H288:AJ764,29,FALSE)</f>
        <v>0</v>
      </c>
      <c r="L288" s="60">
        <f>VLOOKUP(H288,'Metales Pesados 2026'!H288:AW764,42,FALSE)</f>
        <v>0</v>
      </c>
      <c r="M288" s="36">
        <f>VLOOKUP(H288,'Metales Pesados 2026'!H288:BJ764,55,FALSE)</f>
        <v>0</v>
      </c>
      <c r="N288" s="36">
        <f>VLOOKUP(H288,'Metales Pesados 2026'!H288:BW764,68,FALSE)</f>
        <v>0</v>
      </c>
      <c r="O288" s="36">
        <f>VLOOKUP(H288,'Metales Pesados 2026'!H288:CJ764,81,FALSE)</f>
        <v>0</v>
      </c>
      <c r="P288" s="60">
        <f>VLOOKUP(H288,'Metales Pesados 2026'!H288:CW764,94,FALSE)</f>
        <v>0</v>
      </c>
    </row>
    <row r="289" spans="1:16" s="6" customFormat="1" ht="13.05" customHeight="1" x14ac:dyDescent="0.2">
      <c r="A289" s="46" t="s">
        <v>168</v>
      </c>
      <c r="B289" s="46" t="s">
        <v>343</v>
      </c>
      <c r="C289" s="89">
        <v>400</v>
      </c>
      <c r="D289" s="46" t="s">
        <v>610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64">
        <f>VLOOKUP(H289,'Metales Pesados 2026'!H289:W765,16,FALSE)</f>
        <v>0</v>
      </c>
      <c r="K289" s="36">
        <f>VLOOKUP(H289,'Metales Pesados 2026'!H289:AJ765,29,FALSE)</f>
        <v>0</v>
      </c>
      <c r="L289" s="60">
        <f>VLOOKUP(H289,'Metales Pesados 2026'!H289:AW765,42,FALSE)</f>
        <v>0</v>
      </c>
      <c r="M289" s="36">
        <f>VLOOKUP(H289,'Metales Pesados 2026'!H289:BJ765,55,FALSE)</f>
        <v>0</v>
      </c>
      <c r="N289" s="36">
        <f>VLOOKUP(H289,'Metales Pesados 2026'!H289:BW765,68,FALSE)</f>
        <v>0</v>
      </c>
      <c r="O289" s="36">
        <f>VLOOKUP(H289,'Metales Pesados 2026'!H289:CJ765,81,FALSE)</f>
        <v>0</v>
      </c>
      <c r="P289" s="60">
        <f>VLOOKUP(H289,'Metales Pesados 2026'!H289:CW765,94,FALSE)</f>
        <v>0</v>
      </c>
    </row>
    <row r="290" spans="1:16" ht="13.05" customHeight="1" x14ac:dyDescent="0.2">
      <c r="A290" s="46" t="s">
        <v>168</v>
      </c>
      <c r="B290" s="46" t="s">
        <v>346</v>
      </c>
      <c r="C290" s="89">
        <v>400</v>
      </c>
      <c r="D290" s="46" t="s">
        <v>610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64">
        <f>VLOOKUP(H290,'Metales Pesados 2026'!H290:W766,16,FALSE)</f>
        <v>510</v>
      </c>
      <c r="K290" s="36">
        <f>VLOOKUP(H290,'Metales Pesados 2026'!H290:AJ766,29,FALSE)</f>
        <v>0</v>
      </c>
      <c r="L290" s="60">
        <f>VLOOKUP(H290,'Metales Pesados 2026'!H290:AW766,42,FALSE)</f>
        <v>444</v>
      </c>
      <c r="M290" s="36">
        <f>VLOOKUP(H290,'Metales Pesados 2026'!H290:BJ766,55,FALSE)</f>
        <v>0</v>
      </c>
      <c r="N290" s="36">
        <f>VLOOKUP(H290,'Metales Pesados 2026'!H290:BW766,68,FALSE)</f>
        <v>0</v>
      </c>
      <c r="O290" s="36">
        <f>VLOOKUP(H290,'Metales Pesados 2026'!H290:CJ766,81,FALSE)</f>
        <v>0</v>
      </c>
      <c r="P290" s="60">
        <f>VLOOKUP(H290,'Metales Pesados 2026'!H290:CW766,94,FALSE)</f>
        <v>0</v>
      </c>
    </row>
    <row r="291" spans="1:16" ht="13.05" customHeight="1" x14ac:dyDescent="0.2">
      <c r="A291" s="46" t="s">
        <v>168</v>
      </c>
      <c r="B291" s="46" t="s">
        <v>346</v>
      </c>
      <c r="C291" s="89">
        <v>400</v>
      </c>
      <c r="D291" s="46" t="s">
        <v>610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64">
        <f>VLOOKUP(H291,'Metales Pesados 2026'!H291:W767,16,FALSE)</f>
        <v>116</v>
      </c>
      <c r="K291" s="36">
        <f>VLOOKUP(H291,'Metales Pesados 2026'!H291:AJ767,29,FALSE)</f>
        <v>0</v>
      </c>
      <c r="L291" s="60">
        <f>VLOOKUP(H291,'Metales Pesados 2026'!H291:AW767,42,FALSE)</f>
        <v>91</v>
      </c>
      <c r="M291" s="36">
        <f>VLOOKUP(H291,'Metales Pesados 2026'!H291:BJ767,55,FALSE)</f>
        <v>0</v>
      </c>
      <c r="N291" s="36">
        <f>VLOOKUP(H291,'Metales Pesados 2026'!H291:BW767,68,FALSE)</f>
        <v>0</v>
      </c>
      <c r="O291" s="36">
        <f>VLOOKUP(H291,'Metales Pesados 2026'!H291:CJ767,81,FALSE)</f>
        <v>0</v>
      </c>
      <c r="P291" s="60">
        <f>VLOOKUP(H291,'Metales Pesados 2026'!H291:CW767,94,FALSE)</f>
        <v>0</v>
      </c>
    </row>
    <row r="292" spans="1:16" ht="13.05" customHeight="1" x14ac:dyDescent="0.2">
      <c r="A292" s="46" t="s">
        <v>168</v>
      </c>
      <c r="B292" s="46" t="s">
        <v>346</v>
      </c>
      <c r="C292" s="89">
        <v>400</v>
      </c>
      <c r="D292" s="46" t="s">
        <v>610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64">
        <f>VLOOKUP(H292,'Metales Pesados 2026'!H292:W768,16,FALSE)</f>
        <v>182</v>
      </c>
      <c r="K292" s="36">
        <f>VLOOKUP(H292,'Metales Pesados 2026'!H292:AJ768,29,FALSE)</f>
        <v>0</v>
      </c>
      <c r="L292" s="60">
        <f>VLOOKUP(H292,'Metales Pesados 2026'!H292:AW768,42,FALSE)</f>
        <v>134</v>
      </c>
      <c r="M292" s="36">
        <f>VLOOKUP(H292,'Metales Pesados 2026'!H292:BJ768,55,FALSE)</f>
        <v>0</v>
      </c>
      <c r="N292" s="36">
        <f>VLOOKUP(H292,'Metales Pesados 2026'!H292:BW768,68,FALSE)</f>
        <v>0</v>
      </c>
      <c r="O292" s="36">
        <f>VLOOKUP(H292,'Metales Pesados 2026'!H292:CJ768,81,FALSE)</f>
        <v>0</v>
      </c>
      <c r="P292" s="60">
        <f>VLOOKUP(H292,'Metales Pesados 2026'!H292:CW768,94,FALSE)</f>
        <v>0</v>
      </c>
    </row>
    <row r="293" spans="1:16" ht="13.05" customHeight="1" x14ac:dyDescent="0.2">
      <c r="A293" s="46" t="s">
        <v>168</v>
      </c>
      <c r="B293" s="46" t="s">
        <v>346</v>
      </c>
      <c r="C293" s="89">
        <v>400</v>
      </c>
      <c r="D293" s="46" t="s">
        <v>610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64">
        <f>VLOOKUP(H293,'Metales Pesados 2026'!H293:W769,16,FALSE)</f>
        <v>34</v>
      </c>
      <c r="K293" s="36">
        <f>VLOOKUP(H293,'Metales Pesados 2026'!H293:AJ769,29,FALSE)</f>
        <v>0</v>
      </c>
      <c r="L293" s="60">
        <f>VLOOKUP(H293,'Metales Pesados 2026'!H293:AW769,42,FALSE)</f>
        <v>19</v>
      </c>
      <c r="M293" s="36">
        <f>VLOOKUP(H293,'Metales Pesados 2026'!H293:BJ769,55,FALSE)</f>
        <v>0</v>
      </c>
      <c r="N293" s="36">
        <f>VLOOKUP(H293,'Metales Pesados 2026'!H293:BW769,68,FALSE)</f>
        <v>0</v>
      </c>
      <c r="O293" s="36">
        <f>VLOOKUP(H293,'Metales Pesados 2026'!H293:CJ769,81,FALSE)</f>
        <v>0</v>
      </c>
      <c r="P293" s="60">
        <f>VLOOKUP(H293,'Metales Pesados 2026'!H293:CW769,94,FALSE)</f>
        <v>0</v>
      </c>
    </row>
    <row r="294" spans="1:16" ht="13.05" customHeight="1" x14ac:dyDescent="0.2">
      <c r="A294" s="46" t="s">
        <v>168</v>
      </c>
      <c r="B294" s="46" t="s">
        <v>331</v>
      </c>
      <c r="C294" s="89">
        <v>400</v>
      </c>
      <c r="D294" s="46" t="s">
        <v>610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64">
        <f>VLOOKUP(H294,'Metales Pesados 2026'!H294:W770,16,FALSE)</f>
        <v>58</v>
      </c>
      <c r="K294" s="36">
        <f>VLOOKUP(H294,'Metales Pesados 2026'!H294:AJ770,29,FALSE)</f>
        <v>0</v>
      </c>
      <c r="L294" s="60">
        <f>VLOOKUP(H294,'Metales Pesados 2026'!H294:AW770,42,FALSE)</f>
        <v>50</v>
      </c>
      <c r="M294" s="36">
        <f>VLOOKUP(H294,'Metales Pesados 2026'!H294:BJ770,55,FALSE)</f>
        <v>0</v>
      </c>
      <c r="N294" s="36">
        <f>VLOOKUP(H294,'Metales Pesados 2026'!H294:BW770,68,FALSE)</f>
        <v>0</v>
      </c>
      <c r="O294" s="36">
        <f>VLOOKUP(H294,'Metales Pesados 2026'!H294:CJ770,81,FALSE)</f>
        <v>0</v>
      </c>
      <c r="P294" s="60">
        <f>VLOOKUP(H294,'Metales Pesados 2026'!H294:CW770,94,FALSE)</f>
        <v>0</v>
      </c>
    </row>
    <row r="295" spans="1:16" ht="13.05" customHeight="1" x14ac:dyDescent="0.2">
      <c r="A295" s="46" t="s">
        <v>168</v>
      </c>
      <c r="B295" s="46" t="s">
        <v>331</v>
      </c>
      <c r="C295" s="89">
        <v>400</v>
      </c>
      <c r="D295" s="46" t="s">
        <v>610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64">
        <f>VLOOKUP(H295,'Metales Pesados 2026'!H295:W771,16,FALSE)</f>
        <v>36</v>
      </c>
      <c r="K295" s="36">
        <f>VLOOKUP(H295,'Metales Pesados 2026'!H295:AJ771,29,FALSE)</f>
        <v>0</v>
      </c>
      <c r="L295" s="60">
        <f>VLOOKUP(H295,'Metales Pesados 2026'!H295:AW771,42,FALSE)</f>
        <v>28</v>
      </c>
      <c r="M295" s="36">
        <f>VLOOKUP(H295,'Metales Pesados 2026'!H295:BJ771,55,FALSE)</f>
        <v>0</v>
      </c>
      <c r="N295" s="36">
        <f>VLOOKUP(H295,'Metales Pesados 2026'!H295:BW771,68,FALSE)</f>
        <v>0</v>
      </c>
      <c r="O295" s="36">
        <f>VLOOKUP(H295,'Metales Pesados 2026'!H295:CJ771,81,FALSE)</f>
        <v>0</v>
      </c>
      <c r="P295" s="60">
        <f>VLOOKUP(H295,'Metales Pesados 2026'!H295:CW771,94,FALSE)</f>
        <v>0</v>
      </c>
    </row>
    <row r="296" spans="1:16" ht="13.05" customHeight="1" x14ac:dyDescent="0.2">
      <c r="A296" s="46" t="s">
        <v>168</v>
      </c>
      <c r="B296" s="46" t="s">
        <v>331</v>
      </c>
      <c r="C296" s="89">
        <v>400</v>
      </c>
      <c r="D296" s="46" t="s">
        <v>610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64">
        <f>VLOOKUP(H296,'Metales Pesados 2026'!H296:W772,16,FALSE)</f>
        <v>93</v>
      </c>
      <c r="K296" s="36">
        <f>VLOOKUP(H296,'Metales Pesados 2026'!H296:AJ772,29,FALSE)</f>
        <v>0</v>
      </c>
      <c r="L296" s="60">
        <f>VLOOKUP(H296,'Metales Pesados 2026'!H296:AW772,42,FALSE)</f>
        <v>67</v>
      </c>
      <c r="M296" s="36">
        <f>VLOOKUP(H296,'Metales Pesados 2026'!H296:BJ772,55,FALSE)</f>
        <v>0</v>
      </c>
      <c r="N296" s="36">
        <f>VLOOKUP(H296,'Metales Pesados 2026'!H296:BW772,68,FALSE)</f>
        <v>0</v>
      </c>
      <c r="O296" s="36">
        <f>VLOOKUP(H296,'Metales Pesados 2026'!H296:CJ772,81,FALSE)</f>
        <v>0</v>
      </c>
      <c r="P296" s="60">
        <f>VLOOKUP(H296,'Metales Pesados 2026'!H296:CW772,94,FALSE)</f>
        <v>0</v>
      </c>
    </row>
    <row r="297" spans="1:16" s="7" customFormat="1" ht="13.05" customHeight="1" x14ac:dyDescent="0.2">
      <c r="A297" s="46" t="s">
        <v>168</v>
      </c>
      <c r="B297" s="46" t="s">
        <v>331</v>
      </c>
      <c r="C297" s="89">
        <v>400</v>
      </c>
      <c r="D297" s="46" t="s">
        <v>610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64">
        <f>VLOOKUP(H297,'Metales Pesados 2026'!H297:W773,16,FALSE)</f>
        <v>73</v>
      </c>
      <c r="K297" s="36">
        <f>VLOOKUP(H297,'Metales Pesados 2026'!H297:AJ773,29,FALSE)</f>
        <v>0</v>
      </c>
      <c r="L297" s="60">
        <f>VLOOKUP(H297,'Metales Pesados 2026'!H297:AW773,42,FALSE)</f>
        <v>55</v>
      </c>
      <c r="M297" s="36">
        <f>VLOOKUP(H297,'Metales Pesados 2026'!H297:BJ773,55,FALSE)</f>
        <v>0</v>
      </c>
      <c r="N297" s="36">
        <f>VLOOKUP(H297,'Metales Pesados 2026'!H297:BW773,68,FALSE)</f>
        <v>0</v>
      </c>
      <c r="O297" s="36">
        <f>VLOOKUP(H297,'Metales Pesados 2026'!H297:CJ773,81,FALSE)</f>
        <v>0</v>
      </c>
      <c r="P297" s="60">
        <f>VLOOKUP(H297,'Metales Pesados 2026'!H297:CW773,94,FALSE)</f>
        <v>0</v>
      </c>
    </row>
    <row r="298" spans="1:16" ht="13.05" customHeight="1" x14ac:dyDescent="0.2">
      <c r="A298" s="46" t="s">
        <v>168</v>
      </c>
      <c r="B298" s="46" t="s">
        <v>354</v>
      </c>
      <c r="C298" s="89">
        <v>400</v>
      </c>
      <c r="D298" s="46" t="s">
        <v>610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64">
        <f>VLOOKUP(H298,'Metales Pesados 2026'!H298:W774,16,FALSE)</f>
        <v>0</v>
      </c>
      <c r="K298" s="36">
        <f>VLOOKUP(H298,'Metales Pesados 2026'!H298:AJ774,29,FALSE)</f>
        <v>0</v>
      </c>
      <c r="L298" s="60">
        <f>VLOOKUP(H298,'Metales Pesados 2026'!H298:AW774,42,FALSE)</f>
        <v>0</v>
      </c>
      <c r="M298" s="36">
        <f>VLOOKUP(H298,'Metales Pesados 2026'!H298:BJ774,55,FALSE)</f>
        <v>0</v>
      </c>
      <c r="N298" s="36">
        <f>VLOOKUP(H298,'Metales Pesados 2026'!H298:BW774,68,FALSE)</f>
        <v>0</v>
      </c>
      <c r="O298" s="36">
        <f>VLOOKUP(H298,'Metales Pesados 2026'!H298:CJ774,81,FALSE)</f>
        <v>0</v>
      </c>
      <c r="P298" s="60">
        <f>VLOOKUP(H298,'Metales Pesados 2026'!H298:CW774,94,FALSE)</f>
        <v>0</v>
      </c>
    </row>
    <row r="299" spans="1:16" ht="13.05" customHeight="1" x14ac:dyDescent="0.2">
      <c r="A299" s="46" t="s">
        <v>168</v>
      </c>
      <c r="B299" s="46" t="s">
        <v>354</v>
      </c>
      <c r="C299" s="89">
        <v>400</v>
      </c>
      <c r="D299" s="46" t="s">
        <v>610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64">
        <f>VLOOKUP(H299,'Metales Pesados 2026'!H299:W775,16,FALSE)</f>
        <v>0</v>
      </c>
      <c r="K299" s="36">
        <f>VLOOKUP(H299,'Metales Pesados 2026'!H299:AJ775,29,FALSE)</f>
        <v>0</v>
      </c>
      <c r="L299" s="60">
        <f>VLOOKUP(H299,'Metales Pesados 2026'!H299:AW775,42,FALSE)</f>
        <v>0</v>
      </c>
      <c r="M299" s="36">
        <f>VLOOKUP(H299,'Metales Pesados 2026'!H299:BJ775,55,FALSE)</f>
        <v>0</v>
      </c>
      <c r="N299" s="36">
        <f>VLOOKUP(H299,'Metales Pesados 2026'!H299:BW775,68,FALSE)</f>
        <v>0</v>
      </c>
      <c r="O299" s="36">
        <f>VLOOKUP(H299,'Metales Pesados 2026'!H299:CJ775,81,FALSE)</f>
        <v>0</v>
      </c>
      <c r="P299" s="60">
        <f>VLOOKUP(H299,'Metales Pesados 2026'!H299:CW775,94,FALSE)</f>
        <v>0</v>
      </c>
    </row>
    <row r="300" spans="1:16" ht="13.05" customHeight="1" x14ac:dyDescent="0.2">
      <c r="A300" s="46" t="s">
        <v>168</v>
      </c>
      <c r="B300" s="46" t="s">
        <v>339</v>
      </c>
      <c r="C300" s="89">
        <v>400</v>
      </c>
      <c r="D300" s="46" t="s">
        <v>610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64">
        <f>VLOOKUP(H300,'Metales Pesados 2026'!H300:W776,16,FALSE)</f>
        <v>0</v>
      </c>
      <c r="K300" s="36">
        <f>VLOOKUP(H300,'Metales Pesados 2026'!H300:AJ776,29,FALSE)</f>
        <v>0</v>
      </c>
      <c r="L300" s="60">
        <f>VLOOKUP(H300,'Metales Pesados 2026'!H300:AW776,42,FALSE)</f>
        <v>0</v>
      </c>
      <c r="M300" s="36">
        <f>VLOOKUP(H300,'Metales Pesados 2026'!H300:BJ776,55,FALSE)</f>
        <v>0</v>
      </c>
      <c r="N300" s="36">
        <f>VLOOKUP(H300,'Metales Pesados 2026'!H300:BW776,68,FALSE)</f>
        <v>0</v>
      </c>
      <c r="O300" s="36">
        <f>VLOOKUP(H300,'Metales Pesados 2026'!H300:CJ776,81,FALSE)</f>
        <v>0</v>
      </c>
      <c r="P300" s="60">
        <f>VLOOKUP(H300,'Metales Pesados 2026'!H300:CW776,94,FALSE)</f>
        <v>0</v>
      </c>
    </row>
    <row r="301" spans="1:16" s="6" customFormat="1" ht="13.05" customHeight="1" x14ac:dyDescent="0.2">
      <c r="A301" s="46" t="s">
        <v>168</v>
      </c>
      <c r="B301" s="46" t="s">
        <v>354</v>
      </c>
      <c r="C301" s="89">
        <v>400</v>
      </c>
      <c r="D301" s="46" t="s">
        <v>610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64">
        <f>VLOOKUP(H301,'Metales Pesados 2026'!H301:W777,16,FALSE)</f>
        <v>0</v>
      </c>
      <c r="K301" s="36">
        <f>VLOOKUP(H301,'Metales Pesados 2026'!H301:AJ777,29,FALSE)</f>
        <v>0</v>
      </c>
      <c r="L301" s="60">
        <f>VLOOKUP(H301,'Metales Pesados 2026'!H301:AW777,42,FALSE)</f>
        <v>0</v>
      </c>
      <c r="M301" s="36">
        <f>VLOOKUP(H301,'Metales Pesados 2026'!H301:BJ777,55,FALSE)</f>
        <v>0</v>
      </c>
      <c r="N301" s="36">
        <f>VLOOKUP(H301,'Metales Pesados 2026'!H301:BW777,68,FALSE)</f>
        <v>0</v>
      </c>
      <c r="O301" s="36">
        <f>VLOOKUP(H301,'Metales Pesados 2026'!H301:CJ777,81,FALSE)</f>
        <v>0</v>
      </c>
      <c r="P301" s="60">
        <f>VLOOKUP(H301,'Metales Pesados 2026'!H301:CW777,94,FALSE)</f>
        <v>0</v>
      </c>
    </row>
    <row r="302" spans="1:16" ht="13.05" customHeight="1" x14ac:dyDescent="0.2">
      <c r="A302" s="46" t="s">
        <v>168</v>
      </c>
      <c r="B302" s="46" t="s">
        <v>360</v>
      </c>
      <c r="C302" s="89">
        <v>400</v>
      </c>
      <c r="D302" s="46" t="s">
        <v>610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64">
        <f>VLOOKUP(H302,'Metales Pesados 2026'!H302:W778,16,FALSE)</f>
        <v>0</v>
      </c>
      <c r="K302" s="36">
        <f>VLOOKUP(H302,'Metales Pesados 2026'!H302:AJ778,29,FALSE)</f>
        <v>0</v>
      </c>
      <c r="L302" s="60">
        <f>VLOOKUP(H302,'Metales Pesados 2026'!H302:AW778,42,FALSE)</f>
        <v>0</v>
      </c>
      <c r="M302" s="36">
        <f>VLOOKUP(H302,'Metales Pesados 2026'!H302:BJ778,55,FALSE)</f>
        <v>0</v>
      </c>
      <c r="N302" s="36">
        <f>VLOOKUP(H302,'Metales Pesados 2026'!H302:BW778,68,FALSE)</f>
        <v>0</v>
      </c>
      <c r="O302" s="36">
        <f>VLOOKUP(H302,'Metales Pesados 2026'!H302:CJ778,81,FALSE)</f>
        <v>0</v>
      </c>
      <c r="P302" s="60">
        <f>VLOOKUP(H302,'Metales Pesados 2026'!H302:CW778,94,FALSE)</f>
        <v>0</v>
      </c>
    </row>
    <row r="303" spans="1:16" ht="13.05" customHeight="1" x14ac:dyDescent="0.2">
      <c r="A303" s="46" t="s">
        <v>168</v>
      </c>
      <c r="B303" s="46" t="s">
        <v>360</v>
      </c>
      <c r="C303" s="89">
        <v>400</v>
      </c>
      <c r="D303" s="46" t="s">
        <v>610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64">
        <f>VLOOKUP(H303,'Metales Pesados 2026'!H303:W779,16,FALSE)</f>
        <v>0</v>
      </c>
      <c r="K303" s="36">
        <f>VLOOKUP(H303,'Metales Pesados 2026'!H303:AJ779,29,FALSE)</f>
        <v>0</v>
      </c>
      <c r="L303" s="60">
        <f>VLOOKUP(H303,'Metales Pesados 2026'!H303:AW779,42,FALSE)</f>
        <v>0</v>
      </c>
      <c r="M303" s="36">
        <f>VLOOKUP(H303,'Metales Pesados 2026'!H303:BJ779,55,FALSE)</f>
        <v>0</v>
      </c>
      <c r="N303" s="36">
        <f>VLOOKUP(H303,'Metales Pesados 2026'!H303:BW779,68,FALSE)</f>
        <v>0</v>
      </c>
      <c r="O303" s="36">
        <f>VLOOKUP(H303,'Metales Pesados 2026'!H303:CJ779,81,FALSE)</f>
        <v>0</v>
      </c>
      <c r="P303" s="60">
        <f>VLOOKUP(H303,'Metales Pesados 2026'!H303:CW779,94,FALSE)</f>
        <v>0</v>
      </c>
    </row>
    <row r="304" spans="1:16" ht="13.05" customHeight="1" x14ac:dyDescent="0.2">
      <c r="A304" s="46" t="s">
        <v>15</v>
      </c>
      <c r="B304" s="46" t="s">
        <v>16</v>
      </c>
      <c r="C304" s="89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64">
        <f>VLOOKUP(H304,'Metales Pesados 2026'!H304:W780,16,FALSE)</f>
        <v>0</v>
      </c>
      <c r="K304" s="36">
        <f>VLOOKUP(H304,'Metales Pesados 2026'!H304:AJ780,29,FALSE)</f>
        <v>0</v>
      </c>
      <c r="L304" s="60">
        <f>VLOOKUP(H304,'Metales Pesados 2026'!H304:AW780,42,FALSE)</f>
        <v>0</v>
      </c>
      <c r="M304" s="36">
        <f>VLOOKUP(H304,'Metales Pesados 2026'!H304:BJ780,55,FALSE)</f>
        <v>0</v>
      </c>
      <c r="N304" s="36">
        <f>VLOOKUP(H304,'Metales Pesados 2026'!H304:BW780,68,FALSE)</f>
        <v>0</v>
      </c>
      <c r="O304" s="36">
        <f>VLOOKUP(H304,'Metales Pesados 2026'!H304:CJ780,81,FALSE)</f>
        <v>0</v>
      </c>
      <c r="P304" s="60">
        <f>VLOOKUP(H304,'Metales Pesados 2026'!H304:CW780,94,FALSE)</f>
        <v>0</v>
      </c>
    </row>
    <row r="305" spans="1:16" ht="13.05" customHeight="1" x14ac:dyDescent="0.2">
      <c r="A305" s="46" t="s">
        <v>15</v>
      </c>
      <c r="B305" s="46" t="s">
        <v>16</v>
      </c>
      <c r="C305" s="89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64">
        <f>VLOOKUP(H305,'Metales Pesados 2026'!H305:W781,16,FALSE)</f>
        <v>0</v>
      </c>
      <c r="K305" s="36">
        <f>VLOOKUP(H305,'Metales Pesados 2026'!H305:AJ781,29,FALSE)</f>
        <v>0</v>
      </c>
      <c r="L305" s="60">
        <f>VLOOKUP(H305,'Metales Pesados 2026'!H305:AW781,42,FALSE)</f>
        <v>0</v>
      </c>
      <c r="M305" s="36">
        <f>VLOOKUP(H305,'Metales Pesados 2026'!H305:BJ781,55,FALSE)</f>
        <v>0</v>
      </c>
      <c r="N305" s="36">
        <f>VLOOKUP(H305,'Metales Pesados 2026'!H305:BW781,68,FALSE)</f>
        <v>0</v>
      </c>
      <c r="O305" s="36">
        <f>VLOOKUP(H305,'Metales Pesados 2026'!H305:CJ781,81,FALSE)</f>
        <v>0</v>
      </c>
      <c r="P305" s="60">
        <f>VLOOKUP(H305,'Metales Pesados 2026'!H305:CW781,94,FALSE)</f>
        <v>0</v>
      </c>
    </row>
    <row r="306" spans="1:16" ht="13.05" customHeight="1" x14ac:dyDescent="0.2">
      <c r="A306" s="46" t="s">
        <v>15</v>
      </c>
      <c r="B306" s="46" t="s">
        <v>16</v>
      </c>
      <c r="C306" s="89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64">
        <f>VLOOKUP(H306,'Metales Pesados 2026'!H306:W782,16,FALSE)</f>
        <v>0</v>
      </c>
      <c r="K306" s="36">
        <f>VLOOKUP(H306,'Metales Pesados 2026'!H306:AJ782,29,FALSE)</f>
        <v>0</v>
      </c>
      <c r="L306" s="60">
        <f>VLOOKUP(H306,'Metales Pesados 2026'!H306:AW782,42,FALSE)</f>
        <v>0</v>
      </c>
      <c r="M306" s="36">
        <f>VLOOKUP(H306,'Metales Pesados 2026'!H306:BJ782,55,FALSE)</f>
        <v>0</v>
      </c>
      <c r="N306" s="36">
        <f>VLOOKUP(H306,'Metales Pesados 2026'!H306:BW782,68,FALSE)</f>
        <v>0</v>
      </c>
      <c r="O306" s="36">
        <f>VLOOKUP(H306,'Metales Pesados 2026'!H306:CJ782,81,FALSE)</f>
        <v>0</v>
      </c>
      <c r="P306" s="60">
        <f>VLOOKUP(H306,'Metales Pesados 2026'!H306:CW782,94,FALSE)</f>
        <v>0</v>
      </c>
    </row>
    <row r="307" spans="1:16" ht="13.05" customHeight="1" x14ac:dyDescent="0.2">
      <c r="A307" s="46" t="s">
        <v>15</v>
      </c>
      <c r="B307" s="46" t="s">
        <v>16</v>
      </c>
      <c r="C307" s="89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64">
        <f>VLOOKUP(H307,'Metales Pesados 2026'!H307:W783,16,FALSE)</f>
        <v>0</v>
      </c>
      <c r="K307" s="36">
        <f>VLOOKUP(H307,'Metales Pesados 2026'!H307:AJ783,29,FALSE)</f>
        <v>0</v>
      </c>
      <c r="L307" s="60">
        <f>VLOOKUP(H307,'Metales Pesados 2026'!H307:AW783,42,FALSE)</f>
        <v>0</v>
      </c>
      <c r="M307" s="36">
        <f>VLOOKUP(H307,'Metales Pesados 2026'!H307:BJ783,55,FALSE)</f>
        <v>0</v>
      </c>
      <c r="N307" s="36">
        <f>VLOOKUP(H307,'Metales Pesados 2026'!H307:BW783,68,FALSE)</f>
        <v>0</v>
      </c>
      <c r="O307" s="36">
        <f>VLOOKUP(H307,'Metales Pesados 2026'!H307:CJ783,81,FALSE)</f>
        <v>0</v>
      </c>
      <c r="P307" s="60">
        <f>VLOOKUP(H307,'Metales Pesados 2026'!H307:CW783,94,FALSE)</f>
        <v>0</v>
      </c>
    </row>
    <row r="308" spans="1:16" ht="13.05" customHeight="1" x14ac:dyDescent="0.2">
      <c r="A308" s="46" t="s">
        <v>15</v>
      </c>
      <c r="B308" s="46" t="s">
        <v>16</v>
      </c>
      <c r="C308" s="89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64">
        <f>VLOOKUP(H308,'Metales Pesados 2026'!H308:W784,16,FALSE)</f>
        <v>0</v>
      </c>
      <c r="K308" s="36">
        <f>VLOOKUP(H308,'Metales Pesados 2026'!H308:AJ784,29,FALSE)</f>
        <v>0</v>
      </c>
      <c r="L308" s="60">
        <f>VLOOKUP(H308,'Metales Pesados 2026'!H308:AW784,42,FALSE)</f>
        <v>0</v>
      </c>
      <c r="M308" s="36">
        <f>VLOOKUP(H308,'Metales Pesados 2026'!H308:BJ784,55,FALSE)</f>
        <v>0</v>
      </c>
      <c r="N308" s="36">
        <f>VLOOKUP(H308,'Metales Pesados 2026'!H308:BW784,68,FALSE)</f>
        <v>0</v>
      </c>
      <c r="O308" s="36">
        <f>VLOOKUP(H308,'Metales Pesados 2026'!H308:CJ784,81,FALSE)</f>
        <v>0</v>
      </c>
      <c r="P308" s="60">
        <f>VLOOKUP(H308,'Metales Pesados 2026'!H308:CW784,94,FALSE)</f>
        <v>0</v>
      </c>
    </row>
    <row r="309" spans="1:16" ht="13.05" customHeight="1" x14ac:dyDescent="0.2">
      <c r="A309" s="46" t="s">
        <v>15</v>
      </c>
      <c r="B309" s="46" t="s">
        <v>16</v>
      </c>
      <c r="C309" s="89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64">
        <f>VLOOKUP(H309,'Metales Pesados 2026'!H309:W785,16,FALSE)</f>
        <v>0</v>
      </c>
      <c r="K309" s="36">
        <f>VLOOKUP(H309,'Metales Pesados 2026'!H309:AJ785,29,FALSE)</f>
        <v>0</v>
      </c>
      <c r="L309" s="60">
        <f>VLOOKUP(H309,'Metales Pesados 2026'!H309:AW785,42,FALSE)</f>
        <v>0</v>
      </c>
      <c r="M309" s="36">
        <f>VLOOKUP(H309,'Metales Pesados 2026'!H309:BJ785,55,FALSE)</f>
        <v>0</v>
      </c>
      <c r="N309" s="36">
        <f>VLOOKUP(H309,'Metales Pesados 2026'!H309:BW785,68,FALSE)</f>
        <v>0</v>
      </c>
      <c r="O309" s="36">
        <f>VLOOKUP(H309,'Metales Pesados 2026'!H309:CJ785,81,FALSE)</f>
        <v>0</v>
      </c>
      <c r="P309" s="60">
        <f>VLOOKUP(H309,'Metales Pesados 2026'!H309:CW785,94,FALSE)</f>
        <v>0</v>
      </c>
    </row>
    <row r="310" spans="1:16" ht="13.05" customHeight="1" x14ac:dyDescent="0.2">
      <c r="A310" s="46" t="s">
        <v>15</v>
      </c>
      <c r="B310" s="46" t="s">
        <v>16</v>
      </c>
      <c r="C310" s="89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64">
        <f>VLOOKUP(H310,'Metales Pesados 2026'!H310:W786,16,FALSE)</f>
        <v>0</v>
      </c>
      <c r="K310" s="36">
        <f>VLOOKUP(H310,'Metales Pesados 2026'!H310:AJ786,29,FALSE)</f>
        <v>0</v>
      </c>
      <c r="L310" s="60">
        <f>VLOOKUP(H310,'Metales Pesados 2026'!H310:AW786,42,FALSE)</f>
        <v>0</v>
      </c>
      <c r="M310" s="36">
        <f>VLOOKUP(H310,'Metales Pesados 2026'!H310:BJ786,55,FALSE)</f>
        <v>0</v>
      </c>
      <c r="N310" s="36">
        <f>VLOOKUP(H310,'Metales Pesados 2026'!H310:BW786,68,FALSE)</f>
        <v>0</v>
      </c>
      <c r="O310" s="36">
        <f>VLOOKUP(H310,'Metales Pesados 2026'!H310:CJ786,81,FALSE)</f>
        <v>0</v>
      </c>
      <c r="P310" s="60">
        <f>VLOOKUP(H310,'Metales Pesados 2026'!H310:CW786,94,FALSE)</f>
        <v>0</v>
      </c>
    </row>
    <row r="311" spans="1:16" ht="13.05" customHeight="1" x14ac:dyDescent="0.2">
      <c r="A311" s="46" t="s">
        <v>15</v>
      </c>
      <c r="B311" s="46" t="s">
        <v>16</v>
      </c>
      <c r="C311" s="89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64">
        <f>VLOOKUP(H311,'Metales Pesados 2026'!H311:W787,16,FALSE)</f>
        <v>0</v>
      </c>
      <c r="K311" s="36">
        <f>VLOOKUP(H311,'Metales Pesados 2026'!H311:AJ787,29,FALSE)</f>
        <v>0</v>
      </c>
      <c r="L311" s="60">
        <f>VLOOKUP(H311,'Metales Pesados 2026'!H311:AW787,42,FALSE)</f>
        <v>0</v>
      </c>
      <c r="M311" s="36">
        <f>VLOOKUP(H311,'Metales Pesados 2026'!H311:BJ787,55,FALSE)</f>
        <v>0</v>
      </c>
      <c r="N311" s="36">
        <f>VLOOKUP(H311,'Metales Pesados 2026'!H311:BW787,68,FALSE)</f>
        <v>0</v>
      </c>
      <c r="O311" s="36">
        <f>VLOOKUP(H311,'Metales Pesados 2026'!H311:CJ787,81,FALSE)</f>
        <v>0</v>
      </c>
      <c r="P311" s="60">
        <f>VLOOKUP(H311,'Metales Pesados 2026'!H311:CW787,94,FALSE)</f>
        <v>0</v>
      </c>
    </row>
    <row r="312" spans="1:16" ht="13.05" customHeight="1" x14ac:dyDescent="0.2">
      <c r="A312" s="46" t="s">
        <v>15</v>
      </c>
      <c r="B312" s="46" t="s">
        <v>16</v>
      </c>
      <c r="C312" s="89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64">
        <f>VLOOKUP(H312,'Metales Pesados 2026'!H312:W788,16,FALSE)</f>
        <v>0</v>
      </c>
      <c r="K312" s="36">
        <f>VLOOKUP(H312,'Metales Pesados 2026'!H312:AJ788,29,FALSE)</f>
        <v>0</v>
      </c>
      <c r="L312" s="60">
        <f>VLOOKUP(H312,'Metales Pesados 2026'!H312:AW788,42,FALSE)</f>
        <v>0</v>
      </c>
      <c r="M312" s="36">
        <f>VLOOKUP(H312,'Metales Pesados 2026'!H312:BJ788,55,FALSE)</f>
        <v>0</v>
      </c>
      <c r="N312" s="36">
        <f>VLOOKUP(H312,'Metales Pesados 2026'!H312:BW788,68,FALSE)</f>
        <v>0</v>
      </c>
      <c r="O312" s="36">
        <f>VLOOKUP(H312,'Metales Pesados 2026'!H312:CJ788,81,FALSE)</f>
        <v>0</v>
      </c>
      <c r="P312" s="60">
        <f>VLOOKUP(H312,'Metales Pesados 2026'!H312:CW788,94,FALSE)</f>
        <v>0</v>
      </c>
    </row>
    <row r="313" spans="1:16" ht="13.05" customHeight="1" x14ac:dyDescent="0.2">
      <c r="A313" s="46" t="s">
        <v>15</v>
      </c>
      <c r="B313" s="46" t="s">
        <v>16</v>
      </c>
      <c r="C313" s="89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64">
        <f>VLOOKUP(H313,'Metales Pesados 2026'!H313:W789,16,FALSE)</f>
        <v>0</v>
      </c>
      <c r="K313" s="36">
        <f>VLOOKUP(H313,'Metales Pesados 2026'!H313:AJ789,29,FALSE)</f>
        <v>0</v>
      </c>
      <c r="L313" s="60">
        <f>VLOOKUP(H313,'Metales Pesados 2026'!H313:AW789,42,FALSE)</f>
        <v>0</v>
      </c>
      <c r="M313" s="36">
        <f>VLOOKUP(H313,'Metales Pesados 2026'!H313:BJ789,55,FALSE)</f>
        <v>0</v>
      </c>
      <c r="N313" s="36">
        <f>VLOOKUP(H313,'Metales Pesados 2026'!H313:BW789,68,FALSE)</f>
        <v>0</v>
      </c>
      <c r="O313" s="36">
        <f>VLOOKUP(H313,'Metales Pesados 2026'!H313:CJ789,81,FALSE)</f>
        <v>0</v>
      </c>
      <c r="P313" s="60">
        <f>VLOOKUP(H313,'Metales Pesados 2026'!H313:CW789,94,FALSE)</f>
        <v>0</v>
      </c>
    </row>
    <row r="314" spans="1:16" ht="13.05" customHeight="1" x14ac:dyDescent="0.2">
      <c r="A314" s="46" t="s">
        <v>15</v>
      </c>
      <c r="B314" s="46" t="s">
        <v>16</v>
      </c>
      <c r="C314" s="89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64">
        <f>VLOOKUP(H314,'Metales Pesados 2026'!H314:W790,16,FALSE)</f>
        <v>0</v>
      </c>
      <c r="K314" s="36">
        <f>VLOOKUP(H314,'Metales Pesados 2026'!H314:AJ790,29,FALSE)</f>
        <v>0</v>
      </c>
      <c r="L314" s="60">
        <f>VLOOKUP(H314,'Metales Pesados 2026'!H314:AW790,42,FALSE)</f>
        <v>0</v>
      </c>
      <c r="M314" s="36">
        <f>VLOOKUP(H314,'Metales Pesados 2026'!H314:BJ790,55,FALSE)</f>
        <v>0</v>
      </c>
      <c r="N314" s="36">
        <f>VLOOKUP(H314,'Metales Pesados 2026'!H314:BW790,68,FALSE)</f>
        <v>0</v>
      </c>
      <c r="O314" s="36">
        <f>VLOOKUP(H314,'Metales Pesados 2026'!H314:CJ790,81,FALSE)</f>
        <v>0</v>
      </c>
      <c r="P314" s="60">
        <f>VLOOKUP(H314,'Metales Pesados 2026'!H314:CW790,94,FALSE)</f>
        <v>0</v>
      </c>
    </row>
    <row r="315" spans="1:16" ht="13.05" customHeight="1" x14ac:dyDescent="0.2">
      <c r="A315" s="46" t="s">
        <v>15</v>
      </c>
      <c r="B315" s="46" t="s">
        <v>16</v>
      </c>
      <c r="C315" s="89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64">
        <f>VLOOKUP(H315,'Metales Pesados 2026'!H315:W791,16,FALSE)</f>
        <v>0</v>
      </c>
      <c r="K315" s="36">
        <f>VLOOKUP(H315,'Metales Pesados 2026'!H315:AJ791,29,FALSE)</f>
        <v>0</v>
      </c>
      <c r="L315" s="60">
        <f>VLOOKUP(H315,'Metales Pesados 2026'!H315:AW791,42,FALSE)</f>
        <v>0</v>
      </c>
      <c r="M315" s="36">
        <f>VLOOKUP(H315,'Metales Pesados 2026'!H315:BJ791,55,FALSE)</f>
        <v>0</v>
      </c>
      <c r="N315" s="36">
        <f>VLOOKUP(H315,'Metales Pesados 2026'!H315:BW791,68,FALSE)</f>
        <v>0</v>
      </c>
      <c r="O315" s="36">
        <f>VLOOKUP(H315,'Metales Pesados 2026'!H315:CJ791,81,FALSE)</f>
        <v>0</v>
      </c>
      <c r="P315" s="60">
        <f>VLOOKUP(H315,'Metales Pesados 2026'!H315:CW791,94,FALSE)</f>
        <v>0</v>
      </c>
    </row>
    <row r="316" spans="1:16" ht="13.05" customHeight="1" x14ac:dyDescent="0.2">
      <c r="A316" s="46" t="s">
        <v>15</v>
      </c>
      <c r="B316" s="46" t="s">
        <v>16</v>
      </c>
      <c r="C316" s="89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64">
        <f>VLOOKUP(H316,'Metales Pesados 2026'!H316:W792,16,FALSE)</f>
        <v>0</v>
      </c>
      <c r="K316" s="36">
        <f>VLOOKUP(H316,'Metales Pesados 2026'!H316:AJ792,29,FALSE)</f>
        <v>0</v>
      </c>
      <c r="L316" s="60">
        <f>VLOOKUP(H316,'Metales Pesados 2026'!H316:AW792,42,FALSE)</f>
        <v>0</v>
      </c>
      <c r="M316" s="36">
        <f>VLOOKUP(H316,'Metales Pesados 2026'!H316:BJ792,55,FALSE)</f>
        <v>0</v>
      </c>
      <c r="N316" s="36">
        <f>VLOOKUP(H316,'Metales Pesados 2026'!H316:BW792,68,FALSE)</f>
        <v>0</v>
      </c>
      <c r="O316" s="36">
        <f>VLOOKUP(H316,'Metales Pesados 2026'!H316:CJ792,81,FALSE)</f>
        <v>0</v>
      </c>
      <c r="P316" s="60">
        <f>VLOOKUP(H316,'Metales Pesados 2026'!H316:CW792,94,FALSE)</f>
        <v>0</v>
      </c>
    </row>
    <row r="317" spans="1:16" ht="13.05" customHeight="1" x14ac:dyDescent="0.2">
      <c r="A317" s="46" t="s">
        <v>15</v>
      </c>
      <c r="B317" s="46" t="s">
        <v>16</v>
      </c>
      <c r="C317" s="89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64">
        <f>VLOOKUP(H317,'Metales Pesados 2026'!H317:W793,16,FALSE)</f>
        <v>0</v>
      </c>
      <c r="K317" s="36">
        <f>VLOOKUP(H317,'Metales Pesados 2026'!H317:AJ793,29,FALSE)</f>
        <v>0</v>
      </c>
      <c r="L317" s="60">
        <f>VLOOKUP(H317,'Metales Pesados 2026'!H317:AW793,42,FALSE)</f>
        <v>0</v>
      </c>
      <c r="M317" s="36">
        <f>VLOOKUP(H317,'Metales Pesados 2026'!H317:BJ793,55,FALSE)</f>
        <v>0</v>
      </c>
      <c r="N317" s="36">
        <f>VLOOKUP(H317,'Metales Pesados 2026'!H317:BW793,68,FALSE)</f>
        <v>0</v>
      </c>
      <c r="O317" s="36">
        <f>VLOOKUP(H317,'Metales Pesados 2026'!H317:CJ793,81,FALSE)</f>
        <v>0</v>
      </c>
      <c r="P317" s="60">
        <f>VLOOKUP(H317,'Metales Pesados 2026'!H317:CW793,94,FALSE)</f>
        <v>0</v>
      </c>
    </row>
    <row r="318" spans="1:16" ht="13.05" customHeight="1" x14ac:dyDescent="0.2">
      <c r="A318" s="46" t="s">
        <v>15</v>
      </c>
      <c r="B318" s="46" t="s">
        <v>16</v>
      </c>
      <c r="C318" s="89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64">
        <f>VLOOKUP(H318,'Metales Pesados 2026'!H318:W794,16,FALSE)</f>
        <v>0</v>
      </c>
      <c r="K318" s="36">
        <f>VLOOKUP(H318,'Metales Pesados 2026'!H318:AJ794,29,FALSE)</f>
        <v>0</v>
      </c>
      <c r="L318" s="60">
        <f>VLOOKUP(H318,'Metales Pesados 2026'!H318:AW794,42,FALSE)</f>
        <v>0</v>
      </c>
      <c r="M318" s="36">
        <f>VLOOKUP(H318,'Metales Pesados 2026'!H318:BJ794,55,FALSE)</f>
        <v>0</v>
      </c>
      <c r="N318" s="36">
        <f>VLOOKUP(H318,'Metales Pesados 2026'!H318:BW794,68,FALSE)</f>
        <v>0</v>
      </c>
      <c r="O318" s="36">
        <f>VLOOKUP(H318,'Metales Pesados 2026'!H318:CJ794,81,FALSE)</f>
        <v>0</v>
      </c>
      <c r="P318" s="60">
        <f>VLOOKUP(H318,'Metales Pesados 2026'!H318:CW794,94,FALSE)</f>
        <v>0</v>
      </c>
    </row>
    <row r="319" spans="1:16" ht="13.05" customHeight="1" x14ac:dyDescent="0.2">
      <c r="A319" s="46" t="s">
        <v>15</v>
      </c>
      <c r="B319" s="46" t="s">
        <v>16</v>
      </c>
      <c r="C319" s="89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64">
        <f>VLOOKUP(H319,'Metales Pesados 2026'!H319:W795,16,FALSE)</f>
        <v>0</v>
      </c>
      <c r="K319" s="36">
        <f>VLOOKUP(H319,'Metales Pesados 2026'!H319:AJ795,29,FALSE)</f>
        <v>0</v>
      </c>
      <c r="L319" s="60">
        <f>VLOOKUP(H319,'Metales Pesados 2026'!H319:AW795,42,FALSE)</f>
        <v>0</v>
      </c>
      <c r="M319" s="36">
        <f>VLOOKUP(H319,'Metales Pesados 2026'!H319:BJ795,55,FALSE)</f>
        <v>0</v>
      </c>
      <c r="N319" s="36">
        <f>VLOOKUP(H319,'Metales Pesados 2026'!H319:BW795,68,FALSE)</f>
        <v>0</v>
      </c>
      <c r="O319" s="36">
        <f>VLOOKUP(H319,'Metales Pesados 2026'!H319:CJ795,81,FALSE)</f>
        <v>0</v>
      </c>
      <c r="P319" s="60">
        <f>VLOOKUP(H319,'Metales Pesados 2026'!H319:CW795,94,FALSE)</f>
        <v>0</v>
      </c>
    </row>
    <row r="320" spans="1:16" ht="13.05" customHeight="1" x14ac:dyDescent="0.2">
      <c r="A320" s="46" t="s">
        <v>15</v>
      </c>
      <c r="B320" s="46" t="s">
        <v>16</v>
      </c>
      <c r="C320" s="89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64">
        <f>VLOOKUP(H320,'Metales Pesados 2026'!H320:W796,16,FALSE)</f>
        <v>2</v>
      </c>
      <c r="K320" s="36">
        <f>VLOOKUP(H320,'Metales Pesados 2026'!H320:AJ796,29,FALSE)</f>
        <v>0</v>
      </c>
      <c r="L320" s="60">
        <f>VLOOKUP(H320,'Metales Pesados 2026'!H320:AW796,42,FALSE)</f>
        <v>2</v>
      </c>
      <c r="M320" s="36">
        <f>VLOOKUP(H320,'Metales Pesados 2026'!H320:BJ796,55,FALSE)</f>
        <v>0</v>
      </c>
      <c r="N320" s="36">
        <f>VLOOKUP(H320,'Metales Pesados 2026'!H320:BW796,68,FALSE)</f>
        <v>0</v>
      </c>
      <c r="O320" s="36">
        <f>VLOOKUP(H320,'Metales Pesados 2026'!H320:CJ796,81,FALSE)</f>
        <v>0</v>
      </c>
      <c r="P320" s="60">
        <f>VLOOKUP(H320,'Metales Pesados 2026'!H320:CW796,94,FALSE)</f>
        <v>0</v>
      </c>
    </row>
    <row r="321" spans="1:16" ht="13.05" customHeight="1" x14ac:dyDescent="0.2">
      <c r="A321" s="46" t="s">
        <v>15</v>
      </c>
      <c r="B321" s="46" t="s">
        <v>16</v>
      </c>
      <c r="C321" s="89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64">
        <f>VLOOKUP(H321,'Metales Pesados 2026'!H321:W797,16,FALSE)</f>
        <v>0</v>
      </c>
      <c r="K321" s="36">
        <f>VLOOKUP(H321,'Metales Pesados 2026'!H321:AJ797,29,FALSE)</f>
        <v>0</v>
      </c>
      <c r="L321" s="60">
        <f>VLOOKUP(H321,'Metales Pesados 2026'!H321:AW797,42,FALSE)</f>
        <v>0</v>
      </c>
      <c r="M321" s="36">
        <f>VLOOKUP(H321,'Metales Pesados 2026'!H321:BJ797,55,FALSE)</f>
        <v>0</v>
      </c>
      <c r="N321" s="36">
        <f>VLOOKUP(H321,'Metales Pesados 2026'!H321:BW797,68,FALSE)</f>
        <v>0</v>
      </c>
      <c r="O321" s="36">
        <f>VLOOKUP(H321,'Metales Pesados 2026'!H321:CJ797,81,FALSE)</f>
        <v>0</v>
      </c>
      <c r="P321" s="60">
        <f>VLOOKUP(H321,'Metales Pesados 2026'!H321:CW797,94,FALSE)</f>
        <v>0</v>
      </c>
    </row>
    <row r="322" spans="1:16" ht="13.05" customHeight="1" x14ac:dyDescent="0.2">
      <c r="A322" s="46" t="s">
        <v>15</v>
      </c>
      <c r="B322" s="46" t="s">
        <v>16</v>
      </c>
      <c r="C322" s="89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64">
        <f>VLOOKUP(H322,'Metales Pesados 2026'!H322:W798,16,FALSE)</f>
        <v>0</v>
      </c>
      <c r="K322" s="36">
        <f>VLOOKUP(H322,'Metales Pesados 2026'!H322:AJ798,29,FALSE)</f>
        <v>0</v>
      </c>
      <c r="L322" s="60">
        <f>VLOOKUP(H322,'Metales Pesados 2026'!H322:AW798,42,FALSE)</f>
        <v>0</v>
      </c>
      <c r="M322" s="36">
        <f>VLOOKUP(H322,'Metales Pesados 2026'!H322:BJ798,55,FALSE)</f>
        <v>0</v>
      </c>
      <c r="N322" s="36">
        <f>VLOOKUP(H322,'Metales Pesados 2026'!H322:BW798,68,FALSE)</f>
        <v>0</v>
      </c>
      <c r="O322" s="36">
        <f>VLOOKUP(H322,'Metales Pesados 2026'!H322:CJ798,81,FALSE)</f>
        <v>0</v>
      </c>
      <c r="P322" s="60">
        <f>VLOOKUP(H322,'Metales Pesados 2026'!H322:CW798,94,FALSE)</f>
        <v>0</v>
      </c>
    </row>
    <row r="323" spans="1:16" ht="13.05" customHeight="1" x14ac:dyDescent="0.2">
      <c r="A323" s="46" t="s">
        <v>15</v>
      </c>
      <c r="B323" s="46" t="s">
        <v>16</v>
      </c>
      <c r="C323" s="89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64">
        <f>VLOOKUP(H323,'Metales Pesados 2026'!H323:W799,16,FALSE)</f>
        <v>0</v>
      </c>
      <c r="K323" s="36">
        <f>VLOOKUP(H323,'Metales Pesados 2026'!H323:AJ799,29,FALSE)</f>
        <v>0</v>
      </c>
      <c r="L323" s="60">
        <f>VLOOKUP(H323,'Metales Pesados 2026'!H323:AW799,42,FALSE)</f>
        <v>0</v>
      </c>
      <c r="M323" s="36">
        <f>VLOOKUP(H323,'Metales Pesados 2026'!H323:BJ799,55,FALSE)</f>
        <v>0</v>
      </c>
      <c r="N323" s="36">
        <f>VLOOKUP(H323,'Metales Pesados 2026'!H323:BW799,68,FALSE)</f>
        <v>0</v>
      </c>
      <c r="O323" s="36">
        <f>VLOOKUP(H323,'Metales Pesados 2026'!H323:CJ799,81,FALSE)</f>
        <v>0</v>
      </c>
      <c r="P323" s="60">
        <f>VLOOKUP(H323,'Metales Pesados 2026'!H323:CW799,94,FALSE)</f>
        <v>0</v>
      </c>
    </row>
    <row r="324" spans="1:16" ht="13.05" customHeight="1" x14ac:dyDescent="0.2">
      <c r="A324" s="46" t="s">
        <v>15</v>
      </c>
      <c r="B324" s="46" t="s">
        <v>16</v>
      </c>
      <c r="C324" s="89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64">
        <f>VLOOKUP(H324,'Metales Pesados 2026'!H324:W800,16,FALSE)</f>
        <v>0</v>
      </c>
      <c r="K324" s="36">
        <f>VLOOKUP(H324,'Metales Pesados 2026'!H324:AJ800,29,FALSE)</f>
        <v>0</v>
      </c>
      <c r="L324" s="60">
        <f>VLOOKUP(H324,'Metales Pesados 2026'!H324:AW800,42,FALSE)</f>
        <v>0</v>
      </c>
      <c r="M324" s="36">
        <f>VLOOKUP(H324,'Metales Pesados 2026'!H324:BJ800,55,FALSE)</f>
        <v>0</v>
      </c>
      <c r="N324" s="36">
        <f>VLOOKUP(H324,'Metales Pesados 2026'!H324:BW800,68,FALSE)</f>
        <v>0</v>
      </c>
      <c r="O324" s="36">
        <f>VLOOKUP(H324,'Metales Pesados 2026'!H324:CJ800,81,FALSE)</f>
        <v>0</v>
      </c>
      <c r="P324" s="60">
        <f>VLOOKUP(H324,'Metales Pesados 2026'!H324:CW800,94,FALSE)</f>
        <v>0</v>
      </c>
    </row>
    <row r="325" spans="1:16" ht="13.05" customHeight="1" x14ac:dyDescent="0.2">
      <c r="A325" s="46" t="s">
        <v>15</v>
      </c>
      <c r="B325" s="46" t="s">
        <v>16</v>
      </c>
      <c r="C325" s="89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64">
        <f>VLOOKUP(H325,'Metales Pesados 2026'!H325:W801,16,FALSE)</f>
        <v>0</v>
      </c>
      <c r="K325" s="36">
        <f>VLOOKUP(H325,'Metales Pesados 2026'!H325:AJ801,29,FALSE)</f>
        <v>0</v>
      </c>
      <c r="L325" s="60">
        <f>VLOOKUP(H325,'Metales Pesados 2026'!H325:AW801,42,FALSE)</f>
        <v>0</v>
      </c>
      <c r="M325" s="36">
        <f>VLOOKUP(H325,'Metales Pesados 2026'!H325:BJ801,55,FALSE)</f>
        <v>0</v>
      </c>
      <c r="N325" s="36">
        <f>VLOOKUP(H325,'Metales Pesados 2026'!H325:BW801,68,FALSE)</f>
        <v>0</v>
      </c>
      <c r="O325" s="36">
        <f>VLOOKUP(H325,'Metales Pesados 2026'!H325:CJ801,81,FALSE)</f>
        <v>0</v>
      </c>
      <c r="P325" s="60">
        <f>VLOOKUP(H325,'Metales Pesados 2026'!H325:CW801,94,FALSE)</f>
        <v>0</v>
      </c>
    </row>
    <row r="326" spans="1:16" ht="13.05" customHeight="1" x14ac:dyDescent="0.2">
      <c r="A326" s="46" t="s">
        <v>15</v>
      </c>
      <c r="B326" s="46" t="s">
        <v>16</v>
      </c>
      <c r="C326" s="89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64">
        <f>VLOOKUP(H326,'Metales Pesados 2026'!H326:W802,16,FALSE)</f>
        <v>0</v>
      </c>
      <c r="K326" s="36">
        <f>VLOOKUP(H326,'Metales Pesados 2026'!H326:AJ802,29,FALSE)</f>
        <v>0</v>
      </c>
      <c r="L326" s="60">
        <f>VLOOKUP(H326,'Metales Pesados 2026'!H326:AW802,42,FALSE)</f>
        <v>0</v>
      </c>
      <c r="M326" s="36">
        <f>VLOOKUP(H326,'Metales Pesados 2026'!H326:BJ802,55,FALSE)</f>
        <v>0</v>
      </c>
      <c r="N326" s="36">
        <f>VLOOKUP(H326,'Metales Pesados 2026'!H326:BW802,68,FALSE)</f>
        <v>0</v>
      </c>
      <c r="O326" s="36">
        <f>VLOOKUP(H326,'Metales Pesados 2026'!H326:CJ802,81,FALSE)</f>
        <v>0</v>
      </c>
      <c r="P326" s="60">
        <f>VLOOKUP(H326,'Metales Pesados 2026'!H326:CW802,94,FALSE)</f>
        <v>0</v>
      </c>
    </row>
    <row r="327" spans="1:16" ht="13.05" customHeight="1" x14ac:dyDescent="0.2">
      <c r="A327" s="46" t="s">
        <v>15</v>
      </c>
      <c r="B327" s="46" t="s">
        <v>16</v>
      </c>
      <c r="C327" s="89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64">
        <f>VLOOKUP(H327,'Metales Pesados 2026'!H327:W803,16,FALSE)</f>
        <v>0</v>
      </c>
      <c r="K327" s="36">
        <f>VLOOKUP(H327,'Metales Pesados 2026'!H327:AJ803,29,FALSE)</f>
        <v>0</v>
      </c>
      <c r="L327" s="60">
        <f>VLOOKUP(H327,'Metales Pesados 2026'!H327:AW803,42,FALSE)</f>
        <v>0</v>
      </c>
      <c r="M327" s="36">
        <f>VLOOKUP(H327,'Metales Pesados 2026'!H327:BJ803,55,FALSE)</f>
        <v>0</v>
      </c>
      <c r="N327" s="36">
        <f>VLOOKUP(H327,'Metales Pesados 2026'!H327:BW803,68,FALSE)</f>
        <v>0</v>
      </c>
      <c r="O327" s="36">
        <f>VLOOKUP(H327,'Metales Pesados 2026'!H327:CJ803,81,FALSE)</f>
        <v>0</v>
      </c>
      <c r="P327" s="60">
        <f>VLOOKUP(H327,'Metales Pesados 2026'!H327:CW803,94,FALSE)</f>
        <v>0</v>
      </c>
    </row>
    <row r="328" spans="1:16" ht="13.05" customHeight="1" x14ac:dyDescent="0.2">
      <c r="A328" s="46" t="s">
        <v>15</v>
      </c>
      <c r="B328" s="46" t="s">
        <v>16</v>
      </c>
      <c r="C328" s="89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64">
        <f>VLOOKUP(H328,'Metales Pesados 2026'!H328:W804,16,FALSE)</f>
        <v>0</v>
      </c>
      <c r="K328" s="36">
        <f>VLOOKUP(H328,'Metales Pesados 2026'!H328:AJ804,29,FALSE)</f>
        <v>0</v>
      </c>
      <c r="L328" s="60">
        <f>VLOOKUP(H328,'Metales Pesados 2026'!H328:AW804,42,FALSE)</f>
        <v>0</v>
      </c>
      <c r="M328" s="36">
        <f>VLOOKUP(H328,'Metales Pesados 2026'!H328:BJ804,55,FALSE)</f>
        <v>0</v>
      </c>
      <c r="N328" s="36">
        <f>VLOOKUP(H328,'Metales Pesados 2026'!H328:BW804,68,FALSE)</f>
        <v>0</v>
      </c>
      <c r="O328" s="36">
        <f>VLOOKUP(H328,'Metales Pesados 2026'!H328:CJ804,81,FALSE)</f>
        <v>0</v>
      </c>
      <c r="P328" s="60">
        <f>VLOOKUP(H328,'Metales Pesados 2026'!H328:CW804,94,FALSE)</f>
        <v>0</v>
      </c>
    </row>
    <row r="329" spans="1:16" ht="13.05" customHeight="1" x14ac:dyDescent="0.2">
      <c r="A329" s="46" t="s">
        <v>15</v>
      </c>
      <c r="B329" s="46" t="s">
        <v>389</v>
      </c>
      <c r="C329" s="89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64">
        <f>VLOOKUP(H329,'Metales Pesados 2026'!H329:W805,16,FALSE)</f>
        <v>0</v>
      </c>
      <c r="K329" s="36">
        <f>VLOOKUP(H329,'Metales Pesados 2026'!H329:AJ805,29,FALSE)</f>
        <v>0</v>
      </c>
      <c r="L329" s="60">
        <f>VLOOKUP(H329,'Metales Pesados 2026'!H329:AW805,42,FALSE)</f>
        <v>0</v>
      </c>
      <c r="M329" s="36">
        <f>VLOOKUP(H329,'Metales Pesados 2026'!H329:BJ805,55,FALSE)</f>
        <v>0</v>
      </c>
      <c r="N329" s="36">
        <f>VLOOKUP(H329,'Metales Pesados 2026'!H329:BW805,68,FALSE)</f>
        <v>0</v>
      </c>
      <c r="O329" s="36">
        <f>VLOOKUP(H329,'Metales Pesados 2026'!H329:CJ805,81,FALSE)</f>
        <v>0</v>
      </c>
      <c r="P329" s="60">
        <f>VLOOKUP(H329,'Metales Pesados 2026'!H329:CW805,94,FALSE)</f>
        <v>0</v>
      </c>
    </row>
    <row r="330" spans="1:16" ht="13.05" customHeight="1" x14ac:dyDescent="0.2">
      <c r="A330" s="46" t="s">
        <v>15</v>
      </c>
      <c r="B330" s="46" t="s">
        <v>389</v>
      </c>
      <c r="C330" s="89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64">
        <f>VLOOKUP(H330,'Metales Pesados 2026'!H330:W806,16,FALSE)</f>
        <v>0</v>
      </c>
      <c r="K330" s="36">
        <f>VLOOKUP(H330,'Metales Pesados 2026'!H330:AJ806,29,FALSE)</f>
        <v>0</v>
      </c>
      <c r="L330" s="60">
        <f>VLOOKUP(H330,'Metales Pesados 2026'!H330:AW806,42,FALSE)</f>
        <v>0</v>
      </c>
      <c r="M330" s="36">
        <f>VLOOKUP(H330,'Metales Pesados 2026'!H330:BJ806,55,FALSE)</f>
        <v>0</v>
      </c>
      <c r="N330" s="36">
        <f>VLOOKUP(H330,'Metales Pesados 2026'!H330:BW806,68,FALSE)</f>
        <v>0</v>
      </c>
      <c r="O330" s="36">
        <f>VLOOKUP(H330,'Metales Pesados 2026'!H330:CJ806,81,FALSE)</f>
        <v>0</v>
      </c>
      <c r="P330" s="60">
        <f>VLOOKUP(H330,'Metales Pesados 2026'!H330:CW806,94,FALSE)</f>
        <v>0</v>
      </c>
    </row>
    <row r="331" spans="1:16" ht="13.05" customHeight="1" x14ac:dyDescent="0.2">
      <c r="A331" s="46" t="s">
        <v>15</v>
      </c>
      <c r="B331" s="46" t="s">
        <v>389</v>
      </c>
      <c r="C331" s="89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64">
        <f>VLOOKUP(H331,'Metales Pesados 2026'!H331:W807,16,FALSE)</f>
        <v>0</v>
      </c>
      <c r="K331" s="36">
        <f>VLOOKUP(H331,'Metales Pesados 2026'!H331:AJ807,29,FALSE)</f>
        <v>0</v>
      </c>
      <c r="L331" s="60">
        <f>VLOOKUP(H331,'Metales Pesados 2026'!H331:AW807,42,FALSE)</f>
        <v>0</v>
      </c>
      <c r="M331" s="36">
        <f>VLOOKUP(H331,'Metales Pesados 2026'!H331:BJ807,55,FALSE)</f>
        <v>0</v>
      </c>
      <c r="N331" s="36">
        <f>VLOOKUP(H331,'Metales Pesados 2026'!H331:BW807,68,FALSE)</f>
        <v>0</v>
      </c>
      <c r="O331" s="36">
        <f>VLOOKUP(H331,'Metales Pesados 2026'!H331:CJ807,81,FALSE)</f>
        <v>0</v>
      </c>
      <c r="P331" s="60">
        <f>VLOOKUP(H331,'Metales Pesados 2026'!H331:CW807,94,FALSE)</f>
        <v>0</v>
      </c>
    </row>
    <row r="332" spans="1:16" ht="13.05" customHeight="1" x14ac:dyDescent="0.2">
      <c r="A332" s="46" t="s">
        <v>15</v>
      </c>
      <c r="B332" s="46" t="s">
        <v>389</v>
      </c>
      <c r="C332" s="89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64">
        <f>VLOOKUP(H332,'Metales Pesados 2026'!H332:W808,16,FALSE)</f>
        <v>0</v>
      </c>
      <c r="K332" s="36">
        <f>VLOOKUP(H332,'Metales Pesados 2026'!H332:AJ808,29,FALSE)</f>
        <v>0</v>
      </c>
      <c r="L332" s="60">
        <f>VLOOKUP(H332,'Metales Pesados 2026'!H332:AW808,42,FALSE)</f>
        <v>0</v>
      </c>
      <c r="M332" s="36">
        <f>VLOOKUP(H332,'Metales Pesados 2026'!H332:BJ808,55,FALSE)</f>
        <v>0</v>
      </c>
      <c r="N332" s="36">
        <f>VLOOKUP(H332,'Metales Pesados 2026'!H332:BW808,68,FALSE)</f>
        <v>0</v>
      </c>
      <c r="O332" s="36">
        <f>VLOOKUP(H332,'Metales Pesados 2026'!H332:CJ808,81,FALSE)</f>
        <v>0</v>
      </c>
      <c r="P332" s="60">
        <f>VLOOKUP(H332,'Metales Pesados 2026'!H332:CW808,94,FALSE)</f>
        <v>0</v>
      </c>
    </row>
    <row r="333" spans="1:16" ht="13.05" customHeight="1" x14ac:dyDescent="0.2">
      <c r="A333" s="46" t="s">
        <v>15</v>
      </c>
      <c r="B333" s="46" t="s">
        <v>16</v>
      </c>
      <c r="C333" s="89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64">
        <f>VLOOKUP(H333,'Metales Pesados 2026'!H333:W809,16,FALSE)</f>
        <v>1</v>
      </c>
      <c r="K333" s="36">
        <f>VLOOKUP(H333,'Metales Pesados 2026'!H333:AJ809,29,FALSE)</f>
        <v>0</v>
      </c>
      <c r="L333" s="60">
        <f>VLOOKUP(H333,'Metales Pesados 2026'!H333:AW809,42,FALSE)</f>
        <v>1</v>
      </c>
      <c r="M333" s="36">
        <f>VLOOKUP(H333,'Metales Pesados 2026'!H333:BJ809,55,FALSE)</f>
        <v>0</v>
      </c>
      <c r="N333" s="36">
        <f>VLOOKUP(H333,'Metales Pesados 2026'!H333:BW809,68,FALSE)</f>
        <v>0</v>
      </c>
      <c r="O333" s="36">
        <f>VLOOKUP(H333,'Metales Pesados 2026'!H333:CJ809,81,FALSE)</f>
        <v>0</v>
      </c>
      <c r="P333" s="60">
        <f>VLOOKUP(H333,'Metales Pesados 2026'!H333:CW809,94,FALSE)</f>
        <v>0</v>
      </c>
    </row>
    <row r="334" spans="1:16" ht="13.05" customHeight="1" x14ac:dyDescent="0.2">
      <c r="A334" s="46" t="s">
        <v>15</v>
      </c>
      <c r="B334" s="46" t="s">
        <v>16</v>
      </c>
      <c r="C334" s="89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64">
        <f>VLOOKUP(H334,'Metales Pesados 2026'!H334:W810,16,FALSE)</f>
        <v>0</v>
      </c>
      <c r="K334" s="36">
        <f>VLOOKUP(H334,'Metales Pesados 2026'!H334:AJ810,29,FALSE)</f>
        <v>0</v>
      </c>
      <c r="L334" s="60">
        <f>VLOOKUP(H334,'Metales Pesados 2026'!H334:AW810,42,FALSE)</f>
        <v>0</v>
      </c>
      <c r="M334" s="36">
        <f>VLOOKUP(H334,'Metales Pesados 2026'!H334:BJ810,55,FALSE)</f>
        <v>0</v>
      </c>
      <c r="N334" s="36">
        <f>VLOOKUP(H334,'Metales Pesados 2026'!H334:BW810,68,FALSE)</f>
        <v>0</v>
      </c>
      <c r="O334" s="36">
        <f>VLOOKUP(H334,'Metales Pesados 2026'!H334:CJ810,81,FALSE)</f>
        <v>0</v>
      </c>
      <c r="P334" s="60">
        <f>VLOOKUP(H334,'Metales Pesados 2026'!H334:CW810,94,FALSE)</f>
        <v>0</v>
      </c>
    </row>
    <row r="335" spans="1:16" ht="13.05" customHeight="1" x14ac:dyDescent="0.2">
      <c r="A335" s="46" t="s">
        <v>15</v>
      </c>
      <c r="B335" s="46" t="s">
        <v>16</v>
      </c>
      <c r="C335" s="89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64">
        <f>VLOOKUP(H335,'Metales Pesados 2026'!H335:W811,16,FALSE)</f>
        <v>0</v>
      </c>
      <c r="K335" s="36">
        <f>VLOOKUP(H335,'Metales Pesados 2026'!H335:AJ811,29,FALSE)</f>
        <v>0</v>
      </c>
      <c r="L335" s="60">
        <f>VLOOKUP(H335,'Metales Pesados 2026'!H335:AW811,42,FALSE)</f>
        <v>0</v>
      </c>
      <c r="M335" s="36">
        <f>VLOOKUP(H335,'Metales Pesados 2026'!H335:BJ811,55,FALSE)</f>
        <v>0</v>
      </c>
      <c r="N335" s="36">
        <f>VLOOKUP(H335,'Metales Pesados 2026'!H335:BW811,68,FALSE)</f>
        <v>0</v>
      </c>
      <c r="O335" s="36">
        <f>VLOOKUP(H335,'Metales Pesados 2026'!H335:CJ811,81,FALSE)</f>
        <v>0</v>
      </c>
      <c r="P335" s="60">
        <f>VLOOKUP(H335,'Metales Pesados 2026'!H335:CW811,94,FALSE)</f>
        <v>0</v>
      </c>
    </row>
    <row r="336" spans="1:16" ht="13.05" customHeight="1" x14ac:dyDescent="0.2">
      <c r="A336" s="46" t="s">
        <v>15</v>
      </c>
      <c r="B336" s="46" t="s">
        <v>16</v>
      </c>
      <c r="C336" s="89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64">
        <f>VLOOKUP(H336,'Metales Pesados 2026'!H336:W812,16,FALSE)</f>
        <v>0</v>
      </c>
      <c r="K336" s="36">
        <f>VLOOKUP(H336,'Metales Pesados 2026'!H336:AJ812,29,FALSE)</f>
        <v>0</v>
      </c>
      <c r="L336" s="60">
        <f>VLOOKUP(H336,'Metales Pesados 2026'!H336:AW812,42,FALSE)</f>
        <v>0</v>
      </c>
      <c r="M336" s="36">
        <f>VLOOKUP(H336,'Metales Pesados 2026'!H336:BJ812,55,FALSE)</f>
        <v>0</v>
      </c>
      <c r="N336" s="36">
        <f>VLOOKUP(H336,'Metales Pesados 2026'!H336:BW812,68,FALSE)</f>
        <v>0</v>
      </c>
      <c r="O336" s="36">
        <f>VLOOKUP(H336,'Metales Pesados 2026'!H336:CJ812,81,FALSE)</f>
        <v>0</v>
      </c>
      <c r="P336" s="60">
        <f>VLOOKUP(H336,'Metales Pesados 2026'!H336:CW812,94,FALSE)</f>
        <v>0</v>
      </c>
    </row>
    <row r="337" spans="1:16" ht="13.05" customHeight="1" x14ac:dyDescent="0.2">
      <c r="A337" s="46" t="s">
        <v>15</v>
      </c>
      <c r="B337" s="46" t="s">
        <v>16</v>
      </c>
      <c r="C337" s="89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64">
        <f>VLOOKUP(H337,'Metales Pesados 2026'!H337:W813,16,FALSE)</f>
        <v>0</v>
      </c>
      <c r="K337" s="36">
        <f>VLOOKUP(H337,'Metales Pesados 2026'!H337:AJ813,29,FALSE)</f>
        <v>0</v>
      </c>
      <c r="L337" s="60">
        <f>VLOOKUP(H337,'Metales Pesados 2026'!H337:AW813,42,FALSE)</f>
        <v>0</v>
      </c>
      <c r="M337" s="36">
        <f>VLOOKUP(H337,'Metales Pesados 2026'!H337:BJ813,55,FALSE)</f>
        <v>0</v>
      </c>
      <c r="N337" s="36">
        <f>VLOOKUP(H337,'Metales Pesados 2026'!H337:BW813,68,FALSE)</f>
        <v>0</v>
      </c>
      <c r="O337" s="36">
        <f>VLOOKUP(H337,'Metales Pesados 2026'!H337:CJ813,81,FALSE)</f>
        <v>0</v>
      </c>
      <c r="P337" s="60">
        <f>VLOOKUP(H337,'Metales Pesados 2026'!H337:CW813,94,FALSE)</f>
        <v>0</v>
      </c>
    </row>
    <row r="338" spans="1:16" ht="13.05" customHeight="1" x14ac:dyDescent="0.2">
      <c r="A338" s="46" t="s">
        <v>15</v>
      </c>
      <c r="B338" s="46" t="s">
        <v>16</v>
      </c>
      <c r="C338" s="89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64">
        <f>VLOOKUP(H338,'Metales Pesados 2026'!H338:W814,16,FALSE)</f>
        <v>15</v>
      </c>
      <c r="K338" s="36">
        <f>VLOOKUP(H338,'Metales Pesados 2026'!H338:AJ814,29,FALSE)</f>
        <v>0</v>
      </c>
      <c r="L338" s="60">
        <f>VLOOKUP(H338,'Metales Pesados 2026'!H338:AW814,42,FALSE)</f>
        <v>15</v>
      </c>
      <c r="M338" s="36">
        <f>VLOOKUP(H338,'Metales Pesados 2026'!H338:BJ814,55,FALSE)</f>
        <v>0</v>
      </c>
      <c r="N338" s="36">
        <f>VLOOKUP(H338,'Metales Pesados 2026'!H338:BW814,68,FALSE)</f>
        <v>0</v>
      </c>
      <c r="O338" s="36">
        <f>VLOOKUP(H338,'Metales Pesados 2026'!H338:CJ814,81,FALSE)</f>
        <v>0</v>
      </c>
      <c r="P338" s="60">
        <f>VLOOKUP(H338,'Metales Pesados 2026'!H338:CW814,94,FALSE)</f>
        <v>0</v>
      </c>
    </row>
    <row r="339" spans="1:16" ht="13.05" customHeight="1" x14ac:dyDescent="0.2">
      <c r="A339" s="46" t="s">
        <v>15</v>
      </c>
      <c r="B339" s="46" t="s">
        <v>16</v>
      </c>
      <c r="C339" s="89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64">
        <f>VLOOKUP(H339,'Metales Pesados 2026'!H339:W815,16,FALSE)</f>
        <v>0</v>
      </c>
      <c r="K339" s="36">
        <f>VLOOKUP(H339,'Metales Pesados 2026'!H339:AJ815,29,FALSE)</f>
        <v>0</v>
      </c>
      <c r="L339" s="60">
        <f>VLOOKUP(H339,'Metales Pesados 2026'!H339:AW815,42,FALSE)</f>
        <v>0</v>
      </c>
      <c r="M339" s="36">
        <f>VLOOKUP(H339,'Metales Pesados 2026'!H339:BJ815,55,FALSE)</f>
        <v>0</v>
      </c>
      <c r="N339" s="36">
        <f>VLOOKUP(H339,'Metales Pesados 2026'!H339:BW815,68,FALSE)</f>
        <v>0</v>
      </c>
      <c r="O339" s="36">
        <f>VLOOKUP(H339,'Metales Pesados 2026'!H339:CJ815,81,FALSE)</f>
        <v>0</v>
      </c>
      <c r="P339" s="60">
        <f>VLOOKUP(H339,'Metales Pesados 2026'!H339:CW815,94,FALSE)</f>
        <v>0</v>
      </c>
    </row>
    <row r="340" spans="1:16" ht="13.05" customHeight="1" x14ac:dyDescent="0.2">
      <c r="A340" s="46" t="s">
        <v>15</v>
      </c>
      <c r="B340" s="46" t="s">
        <v>16</v>
      </c>
      <c r="C340" s="89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64">
        <f>VLOOKUP(H340,'Metales Pesados 2026'!H340:W816,16,FALSE)</f>
        <v>0</v>
      </c>
      <c r="K340" s="36">
        <f>VLOOKUP(H340,'Metales Pesados 2026'!H340:AJ816,29,FALSE)</f>
        <v>0</v>
      </c>
      <c r="L340" s="60">
        <f>VLOOKUP(H340,'Metales Pesados 2026'!H340:AW816,42,FALSE)</f>
        <v>0</v>
      </c>
      <c r="M340" s="36">
        <f>VLOOKUP(H340,'Metales Pesados 2026'!H340:BJ816,55,FALSE)</f>
        <v>0</v>
      </c>
      <c r="N340" s="36">
        <f>VLOOKUP(H340,'Metales Pesados 2026'!H340:BW816,68,FALSE)</f>
        <v>0</v>
      </c>
      <c r="O340" s="36">
        <f>VLOOKUP(H340,'Metales Pesados 2026'!H340:CJ816,81,FALSE)</f>
        <v>0</v>
      </c>
      <c r="P340" s="60">
        <f>VLOOKUP(H340,'Metales Pesados 2026'!H340:CW816,94,FALSE)</f>
        <v>0</v>
      </c>
    </row>
    <row r="341" spans="1:16" ht="13.05" customHeight="1" x14ac:dyDescent="0.2">
      <c r="A341" s="46" t="s">
        <v>15</v>
      </c>
      <c r="B341" s="46" t="s">
        <v>16</v>
      </c>
      <c r="C341" s="89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64">
        <f>VLOOKUP(H341,'Metales Pesados 2026'!H341:W817,16,FALSE)</f>
        <v>0</v>
      </c>
      <c r="K341" s="36">
        <f>VLOOKUP(H341,'Metales Pesados 2026'!H341:AJ817,29,FALSE)</f>
        <v>0</v>
      </c>
      <c r="L341" s="60">
        <f>VLOOKUP(H341,'Metales Pesados 2026'!H341:AW817,42,FALSE)</f>
        <v>0</v>
      </c>
      <c r="M341" s="36">
        <f>VLOOKUP(H341,'Metales Pesados 2026'!H341:BJ817,55,FALSE)</f>
        <v>0</v>
      </c>
      <c r="N341" s="36">
        <f>VLOOKUP(H341,'Metales Pesados 2026'!H341:BW817,68,FALSE)</f>
        <v>0</v>
      </c>
      <c r="O341" s="36">
        <f>VLOOKUP(H341,'Metales Pesados 2026'!H341:CJ817,81,FALSE)</f>
        <v>0</v>
      </c>
      <c r="P341" s="60">
        <f>VLOOKUP(H341,'Metales Pesados 2026'!H341:CW817,94,FALSE)</f>
        <v>0</v>
      </c>
    </row>
    <row r="342" spans="1:16" ht="13.05" customHeight="1" x14ac:dyDescent="0.2">
      <c r="A342" s="46" t="s">
        <v>15</v>
      </c>
      <c r="B342" s="46" t="s">
        <v>16</v>
      </c>
      <c r="C342" s="89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64">
        <f>VLOOKUP(H342,'Metales Pesados 2026'!H342:W818,16,FALSE)</f>
        <v>0</v>
      </c>
      <c r="K342" s="36">
        <f>VLOOKUP(H342,'Metales Pesados 2026'!H342:AJ818,29,FALSE)</f>
        <v>0</v>
      </c>
      <c r="L342" s="60">
        <f>VLOOKUP(H342,'Metales Pesados 2026'!H342:AW818,42,FALSE)</f>
        <v>0</v>
      </c>
      <c r="M342" s="36">
        <f>VLOOKUP(H342,'Metales Pesados 2026'!H342:BJ818,55,FALSE)</f>
        <v>0</v>
      </c>
      <c r="N342" s="36">
        <f>VLOOKUP(H342,'Metales Pesados 2026'!H342:BW818,68,FALSE)</f>
        <v>0</v>
      </c>
      <c r="O342" s="36">
        <f>VLOOKUP(H342,'Metales Pesados 2026'!H342:CJ818,81,FALSE)</f>
        <v>0</v>
      </c>
      <c r="P342" s="60">
        <f>VLOOKUP(H342,'Metales Pesados 2026'!H342:CW818,94,FALSE)</f>
        <v>0</v>
      </c>
    </row>
    <row r="343" spans="1:16" ht="13.05" customHeight="1" x14ac:dyDescent="0.2">
      <c r="A343" s="46" t="s">
        <v>15</v>
      </c>
      <c r="B343" s="46" t="s">
        <v>16</v>
      </c>
      <c r="C343" s="89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64">
        <f>VLOOKUP(H343,'Metales Pesados 2026'!H343:W819,16,FALSE)</f>
        <v>0</v>
      </c>
      <c r="K343" s="36">
        <f>VLOOKUP(H343,'Metales Pesados 2026'!H343:AJ819,29,FALSE)</f>
        <v>0</v>
      </c>
      <c r="L343" s="60">
        <f>VLOOKUP(H343,'Metales Pesados 2026'!H343:AW819,42,FALSE)</f>
        <v>0</v>
      </c>
      <c r="M343" s="36">
        <f>VLOOKUP(H343,'Metales Pesados 2026'!H343:BJ819,55,FALSE)</f>
        <v>0</v>
      </c>
      <c r="N343" s="36">
        <f>VLOOKUP(H343,'Metales Pesados 2026'!H343:BW819,68,FALSE)</f>
        <v>0</v>
      </c>
      <c r="O343" s="36">
        <f>VLOOKUP(H343,'Metales Pesados 2026'!H343:CJ819,81,FALSE)</f>
        <v>0</v>
      </c>
      <c r="P343" s="60">
        <f>VLOOKUP(H343,'Metales Pesados 2026'!H343:CW819,94,FALSE)</f>
        <v>0</v>
      </c>
    </row>
    <row r="344" spans="1:16" ht="13.05" customHeight="1" x14ac:dyDescent="0.2">
      <c r="A344" s="46" t="s">
        <v>15</v>
      </c>
      <c r="B344" s="46" t="s">
        <v>16</v>
      </c>
      <c r="C344" s="89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64">
        <f>VLOOKUP(H344,'Metales Pesados 2026'!H344:W820,16,FALSE)</f>
        <v>0</v>
      </c>
      <c r="K344" s="36">
        <f>VLOOKUP(H344,'Metales Pesados 2026'!H344:AJ820,29,FALSE)</f>
        <v>0</v>
      </c>
      <c r="L344" s="60">
        <f>VLOOKUP(H344,'Metales Pesados 2026'!H344:AW820,42,FALSE)</f>
        <v>0</v>
      </c>
      <c r="M344" s="36">
        <f>VLOOKUP(H344,'Metales Pesados 2026'!H344:BJ820,55,FALSE)</f>
        <v>0</v>
      </c>
      <c r="N344" s="36">
        <f>VLOOKUP(H344,'Metales Pesados 2026'!H344:BW820,68,FALSE)</f>
        <v>0</v>
      </c>
      <c r="O344" s="36">
        <f>VLOOKUP(H344,'Metales Pesados 2026'!H344:CJ820,81,FALSE)</f>
        <v>0</v>
      </c>
      <c r="P344" s="60">
        <f>VLOOKUP(H344,'Metales Pesados 2026'!H344:CW820,94,FALSE)</f>
        <v>0</v>
      </c>
    </row>
    <row r="345" spans="1:16" ht="13.05" customHeight="1" x14ac:dyDescent="0.2">
      <c r="A345" s="46" t="s">
        <v>15</v>
      </c>
      <c r="B345" s="46" t="s">
        <v>16</v>
      </c>
      <c r="C345" s="89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64">
        <f>VLOOKUP(H345,'Metales Pesados 2026'!H345:W821,16,FALSE)</f>
        <v>0</v>
      </c>
      <c r="K345" s="36">
        <f>VLOOKUP(H345,'Metales Pesados 2026'!H345:AJ821,29,FALSE)</f>
        <v>0</v>
      </c>
      <c r="L345" s="60">
        <f>VLOOKUP(H345,'Metales Pesados 2026'!H345:AW821,42,FALSE)</f>
        <v>0</v>
      </c>
      <c r="M345" s="36">
        <f>VLOOKUP(H345,'Metales Pesados 2026'!H345:BJ821,55,FALSE)</f>
        <v>0</v>
      </c>
      <c r="N345" s="36">
        <f>VLOOKUP(H345,'Metales Pesados 2026'!H345:BW821,68,FALSE)</f>
        <v>0</v>
      </c>
      <c r="O345" s="36">
        <f>VLOOKUP(H345,'Metales Pesados 2026'!H345:CJ821,81,FALSE)</f>
        <v>0</v>
      </c>
      <c r="P345" s="60">
        <f>VLOOKUP(H345,'Metales Pesados 2026'!H345:CW821,94,FALSE)</f>
        <v>0</v>
      </c>
    </row>
    <row r="346" spans="1:16" ht="13.05" customHeight="1" x14ac:dyDescent="0.2">
      <c r="A346" s="46" t="s">
        <v>15</v>
      </c>
      <c r="B346" s="46" t="s">
        <v>406</v>
      </c>
      <c r="C346" s="89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64">
        <f>VLOOKUP(H346,'Metales Pesados 2026'!H346:W822,16,FALSE)</f>
        <v>5</v>
      </c>
      <c r="K346" s="36">
        <f>VLOOKUP(H346,'Metales Pesados 2026'!H346:AJ822,29,FALSE)</f>
        <v>1</v>
      </c>
      <c r="L346" s="60">
        <f>VLOOKUP(H346,'Metales Pesados 2026'!H346:AW822,42,FALSE)</f>
        <v>5</v>
      </c>
      <c r="M346" s="36">
        <f>VLOOKUP(H346,'Metales Pesados 2026'!H346:BJ822,55,FALSE)</f>
        <v>0</v>
      </c>
      <c r="N346" s="36">
        <f>VLOOKUP(H346,'Metales Pesados 2026'!H346:BW822,68,FALSE)</f>
        <v>0</v>
      </c>
      <c r="O346" s="36">
        <f>VLOOKUP(H346,'Metales Pesados 2026'!H346:CJ822,81,FALSE)</f>
        <v>0</v>
      </c>
      <c r="P346" s="60">
        <f>VLOOKUP(H346,'Metales Pesados 2026'!H346:CW822,94,FALSE)</f>
        <v>0</v>
      </c>
    </row>
    <row r="347" spans="1:16" ht="13.05" customHeight="1" x14ac:dyDescent="0.2">
      <c r="A347" s="46" t="s">
        <v>15</v>
      </c>
      <c r="B347" s="46" t="s">
        <v>16</v>
      </c>
      <c r="C347" s="89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64">
        <f>VLOOKUP(H347,'Metales Pesados 2026'!H347:W823,16,FALSE)</f>
        <v>0</v>
      </c>
      <c r="K347" s="36">
        <f>VLOOKUP(H347,'Metales Pesados 2026'!H347:AJ823,29,FALSE)</f>
        <v>0</v>
      </c>
      <c r="L347" s="60">
        <f>VLOOKUP(H347,'Metales Pesados 2026'!H347:AW823,42,FALSE)</f>
        <v>0</v>
      </c>
      <c r="M347" s="36">
        <f>VLOOKUP(H347,'Metales Pesados 2026'!H347:BJ823,55,FALSE)</f>
        <v>0</v>
      </c>
      <c r="N347" s="36">
        <f>VLOOKUP(H347,'Metales Pesados 2026'!H347:BW823,68,FALSE)</f>
        <v>0</v>
      </c>
      <c r="O347" s="36">
        <f>VLOOKUP(H347,'Metales Pesados 2026'!H347:CJ823,81,FALSE)</f>
        <v>0</v>
      </c>
      <c r="P347" s="60">
        <f>VLOOKUP(H347,'Metales Pesados 2026'!H347:CW823,94,FALSE)</f>
        <v>0</v>
      </c>
    </row>
    <row r="348" spans="1:16" ht="13.05" customHeight="1" x14ac:dyDescent="0.2">
      <c r="A348" s="46" t="s">
        <v>15</v>
      </c>
      <c r="B348" s="46" t="s">
        <v>16</v>
      </c>
      <c r="C348" s="89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64">
        <f>VLOOKUP(H348,'Metales Pesados 2026'!H348:W824,16,FALSE)</f>
        <v>0</v>
      </c>
      <c r="K348" s="36">
        <f>VLOOKUP(H348,'Metales Pesados 2026'!H348:AJ824,29,FALSE)</f>
        <v>0</v>
      </c>
      <c r="L348" s="60">
        <f>VLOOKUP(H348,'Metales Pesados 2026'!H348:AW824,42,FALSE)</f>
        <v>0</v>
      </c>
      <c r="M348" s="36">
        <f>VLOOKUP(H348,'Metales Pesados 2026'!H348:BJ824,55,FALSE)</f>
        <v>0</v>
      </c>
      <c r="N348" s="36">
        <f>VLOOKUP(H348,'Metales Pesados 2026'!H348:BW824,68,FALSE)</f>
        <v>0</v>
      </c>
      <c r="O348" s="36">
        <f>VLOOKUP(H348,'Metales Pesados 2026'!H348:CJ824,81,FALSE)</f>
        <v>0</v>
      </c>
      <c r="P348" s="60">
        <f>VLOOKUP(H348,'Metales Pesados 2026'!H348:CW824,94,FALSE)</f>
        <v>0</v>
      </c>
    </row>
    <row r="349" spans="1:16" ht="13.05" customHeight="1" x14ac:dyDescent="0.2">
      <c r="A349" s="46" t="s">
        <v>15</v>
      </c>
      <c r="B349" s="46" t="s">
        <v>16</v>
      </c>
      <c r="C349" s="89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64">
        <f>VLOOKUP(H349,'Metales Pesados 2026'!H349:W825,16,FALSE)</f>
        <v>0</v>
      </c>
      <c r="K349" s="36">
        <f>VLOOKUP(H349,'Metales Pesados 2026'!H349:AJ825,29,FALSE)</f>
        <v>0</v>
      </c>
      <c r="L349" s="60">
        <f>VLOOKUP(H349,'Metales Pesados 2026'!H349:AW825,42,FALSE)</f>
        <v>0</v>
      </c>
      <c r="M349" s="36">
        <f>VLOOKUP(H349,'Metales Pesados 2026'!H349:BJ825,55,FALSE)</f>
        <v>0</v>
      </c>
      <c r="N349" s="36">
        <f>VLOOKUP(H349,'Metales Pesados 2026'!H349:BW825,68,FALSE)</f>
        <v>0</v>
      </c>
      <c r="O349" s="36">
        <f>VLOOKUP(H349,'Metales Pesados 2026'!H349:CJ825,81,FALSE)</f>
        <v>0</v>
      </c>
      <c r="P349" s="60">
        <f>VLOOKUP(H349,'Metales Pesados 2026'!H349:CW825,94,FALSE)</f>
        <v>0</v>
      </c>
    </row>
    <row r="350" spans="1:16" ht="13.05" customHeight="1" x14ac:dyDescent="0.2">
      <c r="A350" s="46" t="s">
        <v>15</v>
      </c>
      <c r="B350" s="46" t="s">
        <v>16</v>
      </c>
      <c r="C350" s="89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64">
        <f>VLOOKUP(H350,'Metales Pesados 2026'!H350:W826,16,FALSE)</f>
        <v>0</v>
      </c>
      <c r="K350" s="36">
        <f>VLOOKUP(H350,'Metales Pesados 2026'!H350:AJ826,29,FALSE)</f>
        <v>0</v>
      </c>
      <c r="L350" s="60">
        <f>VLOOKUP(H350,'Metales Pesados 2026'!H350:AW826,42,FALSE)</f>
        <v>0</v>
      </c>
      <c r="M350" s="36">
        <f>VLOOKUP(H350,'Metales Pesados 2026'!H350:BJ826,55,FALSE)</f>
        <v>0</v>
      </c>
      <c r="N350" s="36">
        <f>VLOOKUP(H350,'Metales Pesados 2026'!H350:BW826,68,FALSE)</f>
        <v>0</v>
      </c>
      <c r="O350" s="36">
        <f>VLOOKUP(H350,'Metales Pesados 2026'!H350:CJ826,81,FALSE)</f>
        <v>0</v>
      </c>
      <c r="P350" s="60">
        <f>VLOOKUP(H350,'Metales Pesados 2026'!H350:CW826,94,FALSE)</f>
        <v>0</v>
      </c>
    </row>
    <row r="351" spans="1:16" ht="13.05" customHeight="1" x14ac:dyDescent="0.2">
      <c r="A351" s="46" t="s">
        <v>15</v>
      </c>
      <c r="B351" s="46" t="s">
        <v>16</v>
      </c>
      <c r="C351" s="89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64">
        <f>VLOOKUP(H351,'Metales Pesados 2026'!H351:W827,16,FALSE)</f>
        <v>0</v>
      </c>
      <c r="K351" s="36">
        <f>VLOOKUP(H351,'Metales Pesados 2026'!H351:AJ827,29,FALSE)</f>
        <v>0</v>
      </c>
      <c r="L351" s="60">
        <f>VLOOKUP(H351,'Metales Pesados 2026'!H351:AW827,42,FALSE)</f>
        <v>0</v>
      </c>
      <c r="M351" s="36">
        <f>VLOOKUP(H351,'Metales Pesados 2026'!H351:BJ827,55,FALSE)</f>
        <v>0</v>
      </c>
      <c r="N351" s="36">
        <f>VLOOKUP(H351,'Metales Pesados 2026'!H351:BW827,68,FALSE)</f>
        <v>0</v>
      </c>
      <c r="O351" s="36">
        <f>VLOOKUP(H351,'Metales Pesados 2026'!H351:CJ827,81,FALSE)</f>
        <v>0</v>
      </c>
      <c r="P351" s="60">
        <f>VLOOKUP(H351,'Metales Pesados 2026'!H351:CW827,94,FALSE)</f>
        <v>0</v>
      </c>
    </row>
    <row r="352" spans="1:16" ht="13.05" customHeight="1" x14ac:dyDescent="0.2">
      <c r="A352" s="46" t="s">
        <v>15</v>
      </c>
      <c r="B352" s="46" t="s">
        <v>16</v>
      </c>
      <c r="C352" s="89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64">
        <f>VLOOKUP(H352,'Metales Pesados 2026'!H352:W828,16,FALSE)</f>
        <v>0</v>
      </c>
      <c r="K352" s="36">
        <f>VLOOKUP(H352,'Metales Pesados 2026'!H352:AJ828,29,FALSE)</f>
        <v>0</v>
      </c>
      <c r="L352" s="60">
        <f>VLOOKUP(H352,'Metales Pesados 2026'!H352:AW828,42,FALSE)</f>
        <v>0</v>
      </c>
      <c r="M352" s="36">
        <f>VLOOKUP(H352,'Metales Pesados 2026'!H352:BJ828,55,FALSE)</f>
        <v>0</v>
      </c>
      <c r="N352" s="36">
        <f>VLOOKUP(H352,'Metales Pesados 2026'!H352:BW828,68,FALSE)</f>
        <v>0</v>
      </c>
      <c r="O352" s="36">
        <f>VLOOKUP(H352,'Metales Pesados 2026'!H352:CJ828,81,FALSE)</f>
        <v>0</v>
      </c>
      <c r="P352" s="60">
        <f>VLOOKUP(H352,'Metales Pesados 2026'!H352:CW828,94,FALSE)</f>
        <v>0</v>
      </c>
    </row>
    <row r="353" spans="1:16" ht="13.05" customHeight="1" x14ac:dyDescent="0.2">
      <c r="A353" s="46" t="s">
        <v>15</v>
      </c>
      <c r="B353" s="46" t="s">
        <v>16</v>
      </c>
      <c r="C353" s="89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64">
        <f>VLOOKUP(H353,'Metales Pesados 2026'!H353:W829,16,FALSE)</f>
        <v>0</v>
      </c>
      <c r="K353" s="36">
        <f>VLOOKUP(H353,'Metales Pesados 2026'!H353:AJ829,29,FALSE)</f>
        <v>0</v>
      </c>
      <c r="L353" s="60">
        <f>VLOOKUP(H353,'Metales Pesados 2026'!H353:AW829,42,FALSE)</f>
        <v>0</v>
      </c>
      <c r="M353" s="36">
        <f>VLOOKUP(H353,'Metales Pesados 2026'!H353:BJ829,55,FALSE)</f>
        <v>0</v>
      </c>
      <c r="N353" s="36">
        <f>VLOOKUP(H353,'Metales Pesados 2026'!H353:BW829,68,FALSE)</f>
        <v>0</v>
      </c>
      <c r="O353" s="36">
        <f>VLOOKUP(H353,'Metales Pesados 2026'!H353:CJ829,81,FALSE)</f>
        <v>0</v>
      </c>
      <c r="P353" s="60">
        <f>VLOOKUP(H353,'Metales Pesados 2026'!H353:CW829,94,FALSE)</f>
        <v>0</v>
      </c>
    </row>
    <row r="354" spans="1:16" ht="13.05" customHeight="1" x14ac:dyDescent="0.2">
      <c r="A354" s="46" t="s">
        <v>15</v>
      </c>
      <c r="B354" s="46" t="s">
        <v>16</v>
      </c>
      <c r="C354" s="89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64">
        <f>VLOOKUP(H354,'Metales Pesados 2026'!H354:W830,16,FALSE)</f>
        <v>0</v>
      </c>
      <c r="K354" s="36">
        <f>VLOOKUP(H354,'Metales Pesados 2026'!H354:AJ830,29,FALSE)</f>
        <v>0</v>
      </c>
      <c r="L354" s="60">
        <f>VLOOKUP(H354,'Metales Pesados 2026'!H354:AW830,42,FALSE)</f>
        <v>0</v>
      </c>
      <c r="M354" s="36">
        <f>VLOOKUP(H354,'Metales Pesados 2026'!H354:BJ830,55,FALSE)</f>
        <v>0</v>
      </c>
      <c r="N354" s="36">
        <f>VLOOKUP(H354,'Metales Pesados 2026'!H354:BW830,68,FALSE)</f>
        <v>0</v>
      </c>
      <c r="O354" s="36">
        <f>VLOOKUP(H354,'Metales Pesados 2026'!H354:CJ830,81,FALSE)</f>
        <v>0</v>
      </c>
      <c r="P354" s="60">
        <f>VLOOKUP(H354,'Metales Pesados 2026'!H354:CW830,94,FALSE)</f>
        <v>0</v>
      </c>
    </row>
    <row r="355" spans="1:16" ht="13.05" customHeight="1" x14ac:dyDescent="0.2">
      <c r="A355" s="46" t="s">
        <v>15</v>
      </c>
      <c r="B355" s="46" t="s">
        <v>413</v>
      </c>
      <c r="C355" s="89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64">
        <f>VLOOKUP(H355,'Metales Pesados 2026'!H355:W831,16,FALSE)</f>
        <v>0</v>
      </c>
      <c r="K355" s="36">
        <f>VLOOKUP(H355,'Metales Pesados 2026'!H355:AJ831,29,FALSE)</f>
        <v>0</v>
      </c>
      <c r="L355" s="60">
        <f>VLOOKUP(H355,'Metales Pesados 2026'!H355:AW831,42,FALSE)</f>
        <v>0</v>
      </c>
      <c r="M355" s="36">
        <f>VLOOKUP(H355,'Metales Pesados 2026'!H355:BJ831,55,FALSE)</f>
        <v>0</v>
      </c>
      <c r="N355" s="36">
        <f>VLOOKUP(H355,'Metales Pesados 2026'!H355:BW831,68,FALSE)</f>
        <v>0</v>
      </c>
      <c r="O355" s="36">
        <f>VLOOKUP(H355,'Metales Pesados 2026'!H355:CJ831,81,FALSE)</f>
        <v>0</v>
      </c>
      <c r="P355" s="60">
        <f>VLOOKUP(H355,'Metales Pesados 2026'!H355:CW831,94,FALSE)</f>
        <v>0</v>
      </c>
    </row>
    <row r="356" spans="1:16" ht="13.05" customHeight="1" x14ac:dyDescent="0.2">
      <c r="A356" s="46" t="s">
        <v>15</v>
      </c>
      <c r="B356" s="46" t="s">
        <v>413</v>
      </c>
      <c r="C356" s="89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64">
        <f>VLOOKUP(H356,'Metales Pesados 2026'!H356:W832,16,FALSE)</f>
        <v>0</v>
      </c>
      <c r="K356" s="36">
        <f>VLOOKUP(H356,'Metales Pesados 2026'!H356:AJ832,29,FALSE)</f>
        <v>0</v>
      </c>
      <c r="L356" s="60">
        <f>VLOOKUP(H356,'Metales Pesados 2026'!H356:AW832,42,FALSE)</f>
        <v>0</v>
      </c>
      <c r="M356" s="36">
        <f>VLOOKUP(H356,'Metales Pesados 2026'!H356:BJ832,55,FALSE)</f>
        <v>0</v>
      </c>
      <c r="N356" s="36">
        <f>VLOOKUP(H356,'Metales Pesados 2026'!H356:BW832,68,FALSE)</f>
        <v>0</v>
      </c>
      <c r="O356" s="36">
        <f>VLOOKUP(H356,'Metales Pesados 2026'!H356:CJ832,81,FALSE)</f>
        <v>0</v>
      </c>
      <c r="P356" s="60">
        <f>VLOOKUP(H356,'Metales Pesados 2026'!H356:CW832,94,FALSE)</f>
        <v>0</v>
      </c>
    </row>
    <row r="357" spans="1:16" ht="13.05" customHeight="1" x14ac:dyDescent="0.2">
      <c r="A357" s="46" t="s">
        <v>15</v>
      </c>
      <c r="B357" s="46" t="s">
        <v>413</v>
      </c>
      <c r="C357" s="89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64">
        <f>VLOOKUP(H357,'Metales Pesados 2026'!H357:W833,16,FALSE)</f>
        <v>0</v>
      </c>
      <c r="K357" s="36">
        <f>VLOOKUP(H357,'Metales Pesados 2026'!H357:AJ833,29,FALSE)</f>
        <v>0</v>
      </c>
      <c r="L357" s="60">
        <f>VLOOKUP(H357,'Metales Pesados 2026'!H357:AW833,42,FALSE)</f>
        <v>0</v>
      </c>
      <c r="M357" s="36">
        <f>VLOOKUP(H357,'Metales Pesados 2026'!H357:BJ833,55,FALSE)</f>
        <v>0</v>
      </c>
      <c r="N357" s="36">
        <f>VLOOKUP(H357,'Metales Pesados 2026'!H357:BW833,68,FALSE)</f>
        <v>0</v>
      </c>
      <c r="O357" s="36">
        <f>VLOOKUP(H357,'Metales Pesados 2026'!H357:CJ833,81,FALSE)</f>
        <v>0</v>
      </c>
      <c r="P357" s="60">
        <f>VLOOKUP(H357,'Metales Pesados 2026'!H357:CW833,94,FALSE)</f>
        <v>0</v>
      </c>
    </row>
    <row r="358" spans="1:16" ht="13.05" customHeight="1" x14ac:dyDescent="0.2">
      <c r="A358" s="46" t="s">
        <v>15</v>
      </c>
      <c r="B358" s="46" t="s">
        <v>413</v>
      </c>
      <c r="C358" s="89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64">
        <f>VLOOKUP(H358,'Metales Pesados 2026'!H358:W834,16,FALSE)</f>
        <v>0</v>
      </c>
      <c r="K358" s="36">
        <f>VLOOKUP(H358,'Metales Pesados 2026'!H358:AJ834,29,FALSE)</f>
        <v>0</v>
      </c>
      <c r="L358" s="60">
        <f>VLOOKUP(H358,'Metales Pesados 2026'!H358:AW834,42,FALSE)</f>
        <v>0</v>
      </c>
      <c r="M358" s="36">
        <f>VLOOKUP(H358,'Metales Pesados 2026'!H358:BJ834,55,FALSE)</f>
        <v>0</v>
      </c>
      <c r="N358" s="36">
        <f>VLOOKUP(H358,'Metales Pesados 2026'!H358:BW834,68,FALSE)</f>
        <v>0</v>
      </c>
      <c r="O358" s="36">
        <f>VLOOKUP(H358,'Metales Pesados 2026'!H358:CJ834,81,FALSE)</f>
        <v>0</v>
      </c>
      <c r="P358" s="60">
        <f>VLOOKUP(H358,'Metales Pesados 2026'!H358:CW834,94,FALSE)</f>
        <v>0</v>
      </c>
    </row>
    <row r="359" spans="1:16" ht="13.05" customHeight="1" x14ac:dyDescent="0.2">
      <c r="A359" s="46" t="s">
        <v>15</v>
      </c>
      <c r="B359" s="46" t="s">
        <v>413</v>
      </c>
      <c r="C359" s="89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64">
        <f>VLOOKUP(H359,'Metales Pesados 2026'!H359:W835,16,FALSE)</f>
        <v>0</v>
      </c>
      <c r="K359" s="36">
        <f>VLOOKUP(H359,'Metales Pesados 2026'!H359:AJ835,29,FALSE)</f>
        <v>0</v>
      </c>
      <c r="L359" s="60">
        <f>VLOOKUP(H359,'Metales Pesados 2026'!H359:AW835,42,FALSE)</f>
        <v>0</v>
      </c>
      <c r="M359" s="36">
        <f>VLOOKUP(H359,'Metales Pesados 2026'!H359:BJ835,55,FALSE)</f>
        <v>0</v>
      </c>
      <c r="N359" s="36">
        <f>VLOOKUP(H359,'Metales Pesados 2026'!H359:BW835,68,FALSE)</f>
        <v>0</v>
      </c>
      <c r="O359" s="36">
        <f>VLOOKUP(H359,'Metales Pesados 2026'!H359:CJ835,81,FALSE)</f>
        <v>0</v>
      </c>
      <c r="P359" s="60">
        <f>VLOOKUP(H359,'Metales Pesados 2026'!H359:CW835,94,FALSE)</f>
        <v>0</v>
      </c>
    </row>
    <row r="360" spans="1:16" ht="13.05" customHeight="1" x14ac:dyDescent="0.2">
      <c r="A360" s="46" t="s">
        <v>15</v>
      </c>
      <c r="B360" s="46" t="s">
        <v>413</v>
      </c>
      <c r="C360" s="89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64">
        <f>VLOOKUP(H360,'Metales Pesados 2026'!H360:W836,16,FALSE)</f>
        <v>0</v>
      </c>
      <c r="K360" s="36">
        <f>VLOOKUP(H360,'Metales Pesados 2026'!H360:AJ836,29,FALSE)</f>
        <v>0</v>
      </c>
      <c r="L360" s="60">
        <f>VLOOKUP(H360,'Metales Pesados 2026'!H360:AW836,42,FALSE)</f>
        <v>0</v>
      </c>
      <c r="M360" s="36">
        <f>VLOOKUP(H360,'Metales Pesados 2026'!H360:BJ836,55,FALSE)</f>
        <v>0</v>
      </c>
      <c r="N360" s="36">
        <f>VLOOKUP(H360,'Metales Pesados 2026'!H360:BW836,68,FALSE)</f>
        <v>0</v>
      </c>
      <c r="O360" s="36">
        <f>VLOOKUP(H360,'Metales Pesados 2026'!H360:CJ836,81,FALSE)</f>
        <v>0</v>
      </c>
      <c r="P360" s="60">
        <f>VLOOKUP(H360,'Metales Pesados 2026'!H360:CW836,94,FALSE)</f>
        <v>0</v>
      </c>
    </row>
    <row r="361" spans="1:16" ht="13.05" customHeight="1" x14ac:dyDescent="0.2">
      <c r="A361" s="46" t="s">
        <v>15</v>
      </c>
      <c r="B361" s="46" t="s">
        <v>413</v>
      </c>
      <c r="C361" s="89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64">
        <f>VLOOKUP(H361,'Metales Pesados 2026'!H361:W837,16,FALSE)</f>
        <v>0</v>
      </c>
      <c r="K361" s="36">
        <f>VLOOKUP(H361,'Metales Pesados 2026'!H361:AJ837,29,FALSE)</f>
        <v>0</v>
      </c>
      <c r="L361" s="60">
        <f>VLOOKUP(H361,'Metales Pesados 2026'!H361:AW837,42,FALSE)</f>
        <v>0</v>
      </c>
      <c r="M361" s="36">
        <f>VLOOKUP(H361,'Metales Pesados 2026'!H361:BJ837,55,FALSE)</f>
        <v>0</v>
      </c>
      <c r="N361" s="36">
        <f>VLOOKUP(H361,'Metales Pesados 2026'!H361:BW837,68,FALSE)</f>
        <v>0</v>
      </c>
      <c r="O361" s="36">
        <f>VLOOKUP(H361,'Metales Pesados 2026'!H361:CJ837,81,FALSE)</f>
        <v>0</v>
      </c>
      <c r="P361" s="60">
        <f>VLOOKUP(H361,'Metales Pesados 2026'!H361:CW837,94,FALSE)</f>
        <v>0</v>
      </c>
    </row>
    <row r="362" spans="1:16" ht="13.05" customHeight="1" x14ac:dyDescent="0.2">
      <c r="A362" s="46" t="s">
        <v>15</v>
      </c>
      <c r="B362" s="46" t="s">
        <v>413</v>
      </c>
      <c r="C362" s="89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64">
        <f>VLOOKUP(H362,'Metales Pesados 2026'!H362:W838,16,FALSE)</f>
        <v>0</v>
      </c>
      <c r="K362" s="36">
        <f>VLOOKUP(H362,'Metales Pesados 2026'!H362:AJ838,29,FALSE)</f>
        <v>0</v>
      </c>
      <c r="L362" s="60">
        <f>VLOOKUP(H362,'Metales Pesados 2026'!H362:AW838,42,FALSE)</f>
        <v>0</v>
      </c>
      <c r="M362" s="36">
        <f>VLOOKUP(H362,'Metales Pesados 2026'!H362:BJ838,55,FALSE)</f>
        <v>0</v>
      </c>
      <c r="N362" s="36">
        <f>VLOOKUP(H362,'Metales Pesados 2026'!H362:BW838,68,FALSE)</f>
        <v>0</v>
      </c>
      <c r="O362" s="36">
        <f>VLOOKUP(H362,'Metales Pesados 2026'!H362:CJ838,81,FALSE)</f>
        <v>0</v>
      </c>
      <c r="P362" s="60">
        <f>VLOOKUP(H362,'Metales Pesados 2026'!H362:CW838,94,FALSE)</f>
        <v>0</v>
      </c>
    </row>
    <row r="363" spans="1:16" ht="13.05" customHeight="1" x14ac:dyDescent="0.2">
      <c r="A363" s="46" t="s">
        <v>15</v>
      </c>
      <c r="B363" s="46" t="s">
        <v>413</v>
      </c>
      <c r="C363" s="89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64">
        <f>VLOOKUP(H363,'Metales Pesados 2026'!H363:W839,16,FALSE)</f>
        <v>0</v>
      </c>
      <c r="K363" s="36">
        <f>VLOOKUP(H363,'Metales Pesados 2026'!H363:AJ839,29,FALSE)</f>
        <v>0</v>
      </c>
      <c r="L363" s="60">
        <f>VLOOKUP(H363,'Metales Pesados 2026'!H363:AW839,42,FALSE)</f>
        <v>0</v>
      </c>
      <c r="M363" s="36">
        <f>VLOOKUP(H363,'Metales Pesados 2026'!H363:BJ839,55,FALSE)</f>
        <v>0</v>
      </c>
      <c r="N363" s="36">
        <f>VLOOKUP(H363,'Metales Pesados 2026'!H363:BW839,68,FALSE)</f>
        <v>0</v>
      </c>
      <c r="O363" s="36">
        <f>VLOOKUP(H363,'Metales Pesados 2026'!H363:CJ839,81,FALSE)</f>
        <v>0</v>
      </c>
      <c r="P363" s="60">
        <f>VLOOKUP(H363,'Metales Pesados 2026'!H363:CW839,94,FALSE)</f>
        <v>0</v>
      </c>
    </row>
    <row r="364" spans="1:16" ht="13.05" customHeight="1" x14ac:dyDescent="0.2">
      <c r="A364" s="46" t="s">
        <v>15</v>
      </c>
      <c r="B364" s="46" t="s">
        <v>389</v>
      </c>
      <c r="C364" s="89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64">
        <f>VLOOKUP(H364,'Metales Pesados 2026'!H364:W840,16,FALSE)</f>
        <v>0</v>
      </c>
      <c r="K364" s="36">
        <f>VLOOKUP(H364,'Metales Pesados 2026'!H364:AJ840,29,FALSE)</f>
        <v>0</v>
      </c>
      <c r="L364" s="60">
        <f>VLOOKUP(H364,'Metales Pesados 2026'!H364:AW840,42,FALSE)</f>
        <v>0</v>
      </c>
      <c r="M364" s="36">
        <f>VLOOKUP(H364,'Metales Pesados 2026'!H364:BJ840,55,FALSE)</f>
        <v>0</v>
      </c>
      <c r="N364" s="36">
        <f>VLOOKUP(H364,'Metales Pesados 2026'!H364:BW840,68,FALSE)</f>
        <v>0</v>
      </c>
      <c r="O364" s="36">
        <f>VLOOKUP(H364,'Metales Pesados 2026'!H364:CJ840,81,FALSE)</f>
        <v>0</v>
      </c>
      <c r="P364" s="60">
        <f>VLOOKUP(H364,'Metales Pesados 2026'!H364:CW840,94,FALSE)</f>
        <v>0</v>
      </c>
    </row>
    <row r="365" spans="1:16" ht="13.05" customHeight="1" x14ac:dyDescent="0.2">
      <c r="A365" s="46" t="s">
        <v>15</v>
      </c>
      <c r="B365" s="46" t="s">
        <v>389</v>
      </c>
      <c r="C365" s="89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64">
        <f>VLOOKUP(H365,'Metales Pesados 2026'!H365:W841,16,FALSE)</f>
        <v>0</v>
      </c>
      <c r="K365" s="36">
        <f>VLOOKUP(H365,'Metales Pesados 2026'!H365:AJ841,29,FALSE)</f>
        <v>0</v>
      </c>
      <c r="L365" s="60">
        <f>VLOOKUP(H365,'Metales Pesados 2026'!H365:AW841,42,FALSE)</f>
        <v>0</v>
      </c>
      <c r="M365" s="36">
        <f>VLOOKUP(H365,'Metales Pesados 2026'!H365:BJ841,55,FALSE)</f>
        <v>0</v>
      </c>
      <c r="N365" s="36">
        <f>VLOOKUP(H365,'Metales Pesados 2026'!H365:BW841,68,FALSE)</f>
        <v>0</v>
      </c>
      <c r="O365" s="36">
        <f>VLOOKUP(H365,'Metales Pesados 2026'!H365:CJ841,81,FALSE)</f>
        <v>0</v>
      </c>
      <c r="P365" s="60">
        <f>VLOOKUP(H365,'Metales Pesados 2026'!H365:CW841,94,FALSE)</f>
        <v>0</v>
      </c>
    </row>
    <row r="366" spans="1:16" ht="13.05" customHeight="1" x14ac:dyDescent="0.2">
      <c r="A366" s="46" t="s">
        <v>15</v>
      </c>
      <c r="B366" s="46" t="s">
        <v>389</v>
      </c>
      <c r="C366" s="89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64">
        <f>VLOOKUP(H366,'Metales Pesados 2026'!H366:W842,16,FALSE)</f>
        <v>246</v>
      </c>
      <c r="K366" s="36">
        <f>VLOOKUP(H366,'Metales Pesados 2026'!H366:AJ842,29,FALSE)</f>
        <v>0</v>
      </c>
      <c r="L366" s="60">
        <f>VLOOKUP(H366,'Metales Pesados 2026'!H366:AW842,42,FALSE)</f>
        <v>190</v>
      </c>
      <c r="M366" s="36">
        <f>VLOOKUP(H366,'Metales Pesados 2026'!H366:BJ842,55,FALSE)</f>
        <v>0</v>
      </c>
      <c r="N366" s="36">
        <f>VLOOKUP(H366,'Metales Pesados 2026'!H366:BW842,68,FALSE)</f>
        <v>0</v>
      </c>
      <c r="O366" s="36">
        <f>VLOOKUP(H366,'Metales Pesados 2026'!H366:CJ842,81,FALSE)</f>
        <v>0</v>
      </c>
      <c r="P366" s="60">
        <f>VLOOKUP(H366,'Metales Pesados 2026'!H366:CW842,94,FALSE)</f>
        <v>0</v>
      </c>
    </row>
    <row r="367" spans="1:16" ht="13.05" customHeight="1" x14ac:dyDescent="0.2">
      <c r="A367" s="46" t="s">
        <v>15</v>
      </c>
      <c r="B367" s="46" t="s">
        <v>389</v>
      </c>
      <c r="C367" s="89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64">
        <f>VLOOKUP(H367,'Metales Pesados 2026'!H367:W843,16,FALSE)</f>
        <v>23</v>
      </c>
      <c r="K367" s="36">
        <f>VLOOKUP(H367,'Metales Pesados 2026'!H367:AJ843,29,FALSE)</f>
        <v>0</v>
      </c>
      <c r="L367" s="60">
        <f>VLOOKUP(H367,'Metales Pesados 2026'!H367:AW843,42,FALSE)</f>
        <v>14</v>
      </c>
      <c r="M367" s="36">
        <f>VLOOKUP(H367,'Metales Pesados 2026'!H367:BJ843,55,FALSE)</f>
        <v>0</v>
      </c>
      <c r="N367" s="36">
        <f>VLOOKUP(H367,'Metales Pesados 2026'!H367:BW843,68,FALSE)</f>
        <v>0</v>
      </c>
      <c r="O367" s="36">
        <f>VLOOKUP(H367,'Metales Pesados 2026'!H367:CJ843,81,FALSE)</f>
        <v>0</v>
      </c>
      <c r="P367" s="60">
        <f>VLOOKUP(H367,'Metales Pesados 2026'!H367:CW843,94,FALSE)</f>
        <v>0</v>
      </c>
    </row>
    <row r="368" spans="1:16" ht="13.05" customHeight="1" x14ac:dyDescent="0.2">
      <c r="A368" s="46" t="s">
        <v>15</v>
      </c>
      <c r="B368" s="46" t="s">
        <v>389</v>
      </c>
      <c r="C368" s="89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64">
        <f>VLOOKUP(H368,'Metales Pesados 2026'!H368:W844,16,FALSE)</f>
        <v>1</v>
      </c>
      <c r="K368" s="36">
        <f>VLOOKUP(H368,'Metales Pesados 2026'!H368:AJ844,29,FALSE)</f>
        <v>0</v>
      </c>
      <c r="L368" s="60">
        <f>VLOOKUP(H368,'Metales Pesados 2026'!H368:AW844,42,FALSE)</f>
        <v>1</v>
      </c>
      <c r="M368" s="36">
        <f>VLOOKUP(H368,'Metales Pesados 2026'!H368:BJ844,55,FALSE)</f>
        <v>0</v>
      </c>
      <c r="N368" s="36">
        <f>VLOOKUP(H368,'Metales Pesados 2026'!H368:BW844,68,FALSE)</f>
        <v>0</v>
      </c>
      <c r="O368" s="36">
        <f>VLOOKUP(H368,'Metales Pesados 2026'!H368:CJ844,81,FALSE)</f>
        <v>0</v>
      </c>
      <c r="P368" s="60">
        <f>VLOOKUP(H368,'Metales Pesados 2026'!H368:CW844,94,FALSE)</f>
        <v>0</v>
      </c>
    </row>
    <row r="369" spans="1:16" ht="13.05" customHeight="1" x14ac:dyDescent="0.2">
      <c r="A369" s="46" t="s">
        <v>15</v>
      </c>
      <c r="B369" s="46" t="s">
        <v>389</v>
      </c>
      <c r="C369" s="89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64">
        <f>VLOOKUP(H369,'Metales Pesados 2026'!H369:W845,16,FALSE)</f>
        <v>39</v>
      </c>
      <c r="K369" s="36">
        <f>VLOOKUP(H369,'Metales Pesados 2026'!H369:AJ845,29,FALSE)</f>
        <v>0</v>
      </c>
      <c r="L369" s="60">
        <f>VLOOKUP(H369,'Metales Pesados 2026'!H369:AW845,42,FALSE)</f>
        <v>30</v>
      </c>
      <c r="M369" s="36">
        <f>VLOOKUP(H369,'Metales Pesados 2026'!H369:BJ845,55,FALSE)</f>
        <v>0</v>
      </c>
      <c r="N369" s="36">
        <f>VLOOKUP(H369,'Metales Pesados 2026'!H369:BW845,68,FALSE)</f>
        <v>0</v>
      </c>
      <c r="O369" s="36">
        <f>VLOOKUP(H369,'Metales Pesados 2026'!H369:CJ845,81,FALSE)</f>
        <v>0</v>
      </c>
      <c r="P369" s="60">
        <f>VLOOKUP(H369,'Metales Pesados 2026'!H369:CW845,94,FALSE)</f>
        <v>0</v>
      </c>
    </row>
    <row r="370" spans="1:16" ht="13.05" customHeight="1" x14ac:dyDescent="0.2">
      <c r="A370" s="46" t="s">
        <v>15</v>
      </c>
      <c r="B370" s="46" t="s">
        <v>389</v>
      </c>
      <c r="C370" s="89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64">
        <f>VLOOKUP(H370,'Metales Pesados 2026'!H370:W846,16,FALSE)</f>
        <v>0</v>
      </c>
      <c r="K370" s="36">
        <f>VLOOKUP(H370,'Metales Pesados 2026'!H370:AJ846,29,FALSE)</f>
        <v>0</v>
      </c>
      <c r="L370" s="60">
        <f>VLOOKUP(H370,'Metales Pesados 2026'!H370:AW846,42,FALSE)</f>
        <v>0</v>
      </c>
      <c r="M370" s="36">
        <f>VLOOKUP(H370,'Metales Pesados 2026'!H370:BJ846,55,FALSE)</f>
        <v>0</v>
      </c>
      <c r="N370" s="36">
        <f>VLOOKUP(H370,'Metales Pesados 2026'!H370:BW846,68,FALSE)</f>
        <v>0</v>
      </c>
      <c r="O370" s="36">
        <f>VLOOKUP(H370,'Metales Pesados 2026'!H370:CJ846,81,FALSE)</f>
        <v>0</v>
      </c>
      <c r="P370" s="60">
        <f>VLOOKUP(H370,'Metales Pesados 2026'!H370:CW846,94,FALSE)</f>
        <v>0</v>
      </c>
    </row>
    <row r="371" spans="1:16" ht="13.05" customHeight="1" x14ac:dyDescent="0.2">
      <c r="A371" s="46" t="s">
        <v>15</v>
      </c>
      <c r="B371" s="46" t="s">
        <v>389</v>
      </c>
      <c r="C371" s="89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64">
        <f>VLOOKUP(H371,'Metales Pesados 2026'!H371:W847,16,FALSE)</f>
        <v>27</v>
      </c>
      <c r="K371" s="36">
        <f>VLOOKUP(H371,'Metales Pesados 2026'!H371:AJ847,29,FALSE)</f>
        <v>0</v>
      </c>
      <c r="L371" s="60">
        <f>VLOOKUP(H371,'Metales Pesados 2026'!H371:AW847,42,FALSE)</f>
        <v>2</v>
      </c>
      <c r="M371" s="36">
        <f>VLOOKUP(H371,'Metales Pesados 2026'!H371:BJ847,55,FALSE)</f>
        <v>0</v>
      </c>
      <c r="N371" s="36">
        <f>VLOOKUP(H371,'Metales Pesados 2026'!H371:BW847,68,FALSE)</f>
        <v>0</v>
      </c>
      <c r="O371" s="36">
        <f>VLOOKUP(H371,'Metales Pesados 2026'!H371:CJ847,81,FALSE)</f>
        <v>0</v>
      </c>
      <c r="P371" s="60">
        <f>VLOOKUP(H371,'Metales Pesados 2026'!H371:CW847,94,FALSE)</f>
        <v>0</v>
      </c>
    </row>
    <row r="372" spans="1:16" ht="13.05" customHeight="1" x14ac:dyDescent="0.2">
      <c r="A372" s="46" t="s">
        <v>15</v>
      </c>
      <c r="B372" s="46" t="s">
        <v>389</v>
      </c>
      <c r="C372" s="89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64">
        <f>VLOOKUP(H372,'Metales Pesados 2026'!H372:W848,16,FALSE)</f>
        <v>0</v>
      </c>
      <c r="K372" s="36">
        <f>VLOOKUP(H372,'Metales Pesados 2026'!H372:AJ848,29,FALSE)</f>
        <v>0</v>
      </c>
      <c r="L372" s="60">
        <f>VLOOKUP(H372,'Metales Pesados 2026'!H372:AW848,42,FALSE)</f>
        <v>0</v>
      </c>
      <c r="M372" s="36">
        <f>VLOOKUP(H372,'Metales Pesados 2026'!H372:BJ848,55,FALSE)</f>
        <v>0</v>
      </c>
      <c r="N372" s="36">
        <f>VLOOKUP(H372,'Metales Pesados 2026'!H372:BW848,68,FALSE)</f>
        <v>0</v>
      </c>
      <c r="O372" s="36">
        <f>VLOOKUP(H372,'Metales Pesados 2026'!H372:CJ848,81,FALSE)</f>
        <v>0</v>
      </c>
      <c r="P372" s="60">
        <f>VLOOKUP(H372,'Metales Pesados 2026'!H372:CW848,94,FALSE)</f>
        <v>0</v>
      </c>
    </row>
    <row r="373" spans="1:16" ht="13.05" customHeight="1" x14ac:dyDescent="0.2">
      <c r="A373" s="46" t="s">
        <v>15</v>
      </c>
      <c r="B373" s="46" t="s">
        <v>389</v>
      </c>
      <c r="C373" s="89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64">
        <f>VLOOKUP(H373,'Metales Pesados 2026'!H373:W849,16,FALSE)</f>
        <v>19</v>
      </c>
      <c r="K373" s="36">
        <f>VLOOKUP(H373,'Metales Pesados 2026'!H373:AJ849,29,FALSE)</f>
        <v>0</v>
      </c>
      <c r="L373" s="60">
        <f>VLOOKUP(H373,'Metales Pesados 2026'!H373:AW849,42,FALSE)</f>
        <v>10</v>
      </c>
      <c r="M373" s="36">
        <f>VLOOKUP(H373,'Metales Pesados 2026'!H373:BJ849,55,FALSE)</f>
        <v>0</v>
      </c>
      <c r="N373" s="36">
        <f>VLOOKUP(H373,'Metales Pesados 2026'!H373:BW849,68,FALSE)</f>
        <v>0</v>
      </c>
      <c r="O373" s="36">
        <f>VLOOKUP(H373,'Metales Pesados 2026'!H373:CJ849,81,FALSE)</f>
        <v>0</v>
      </c>
      <c r="P373" s="60">
        <f>VLOOKUP(H373,'Metales Pesados 2026'!H373:CW849,94,FALSE)</f>
        <v>0</v>
      </c>
    </row>
    <row r="374" spans="1:16" ht="13.05" customHeight="1" x14ac:dyDescent="0.2">
      <c r="A374" s="46" t="s">
        <v>15</v>
      </c>
      <c r="B374" s="46" t="s">
        <v>389</v>
      </c>
      <c r="C374" s="89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64">
        <f>VLOOKUP(H374,'Metales Pesados 2026'!H374:W850,16,FALSE)</f>
        <v>0</v>
      </c>
      <c r="K374" s="36">
        <f>VLOOKUP(H374,'Metales Pesados 2026'!H374:AJ850,29,FALSE)</f>
        <v>0</v>
      </c>
      <c r="L374" s="60">
        <f>VLOOKUP(H374,'Metales Pesados 2026'!H374:AW850,42,FALSE)</f>
        <v>0</v>
      </c>
      <c r="M374" s="36">
        <f>VLOOKUP(H374,'Metales Pesados 2026'!H374:BJ850,55,FALSE)</f>
        <v>0</v>
      </c>
      <c r="N374" s="36">
        <f>VLOOKUP(H374,'Metales Pesados 2026'!H374:BW850,68,FALSE)</f>
        <v>0</v>
      </c>
      <c r="O374" s="36">
        <f>VLOOKUP(H374,'Metales Pesados 2026'!H374:CJ850,81,FALSE)</f>
        <v>0</v>
      </c>
      <c r="P374" s="60">
        <f>VLOOKUP(H374,'Metales Pesados 2026'!H374:CW850,94,FALSE)</f>
        <v>0</v>
      </c>
    </row>
    <row r="375" spans="1:16" ht="13.05" customHeight="1" x14ac:dyDescent="0.2">
      <c r="A375" s="46" t="s">
        <v>15</v>
      </c>
      <c r="B375" s="46" t="s">
        <v>389</v>
      </c>
      <c r="C375" s="89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64">
        <f>VLOOKUP(H375,'Metales Pesados 2026'!H375:W851,16,FALSE)</f>
        <v>1</v>
      </c>
      <c r="K375" s="36">
        <f>VLOOKUP(H375,'Metales Pesados 2026'!H375:AJ851,29,FALSE)</f>
        <v>0</v>
      </c>
      <c r="L375" s="60">
        <f>VLOOKUP(H375,'Metales Pesados 2026'!H375:AW851,42,FALSE)</f>
        <v>1</v>
      </c>
      <c r="M375" s="36">
        <f>VLOOKUP(H375,'Metales Pesados 2026'!H375:BJ851,55,FALSE)</f>
        <v>0</v>
      </c>
      <c r="N375" s="36">
        <f>VLOOKUP(H375,'Metales Pesados 2026'!H375:BW851,68,FALSE)</f>
        <v>0</v>
      </c>
      <c r="O375" s="36">
        <f>VLOOKUP(H375,'Metales Pesados 2026'!H375:CJ851,81,FALSE)</f>
        <v>0</v>
      </c>
      <c r="P375" s="60">
        <f>VLOOKUP(H375,'Metales Pesados 2026'!H375:CW851,94,FALSE)</f>
        <v>0</v>
      </c>
    </row>
    <row r="376" spans="1:16" ht="13.05" customHeight="1" x14ac:dyDescent="0.2">
      <c r="A376" s="46" t="s">
        <v>15</v>
      </c>
      <c r="B376" s="46" t="s">
        <v>389</v>
      </c>
      <c r="C376" s="89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64">
        <f>VLOOKUP(H376,'Metales Pesados 2026'!H376:W852,16,FALSE)</f>
        <v>49</v>
      </c>
      <c r="K376" s="36">
        <f>VLOOKUP(H376,'Metales Pesados 2026'!H376:AJ852,29,FALSE)</f>
        <v>0</v>
      </c>
      <c r="L376" s="60">
        <f>VLOOKUP(H376,'Metales Pesados 2026'!H376:AW852,42,FALSE)</f>
        <v>39</v>
      </c>
      <c r="M376" s="36">
        <f>VLOOKUP(H376,'Metales Pesados 2026'!H376:BJ852,55,FALSE)</f>
        <v>0</v>
      </c>
      <c r="N376" s="36">
        <f>VLOOKUP(H376,'Metales Pesados 2026'!H376:BW852,68,FALSE)</f>
        <v>0</v>
      </c>
      <c r="O376" s="36">
        <f>VLOOKUP(H376,'Metales Pesados 2026'!H376:CJ852,81,FALSE)</f>
        <v>0</v>
      </c>
      <c r="P376" s="60">
        <f>VLOOKUP(H376,'Metales Pesados 2026'!H376:CW852,94,FALSE)</f>
        <v>0</v>
      </c>
    </row>
    <row r="377" spans="1:16" ht="13.05" customHeight="1" x14ac:dyDescent="0.2">
      <c r="A377" s="46" t="s">
        <v>15</v>
      </c>
      <c r="B377" s="46" t="s">
        <v>389</v>
      </c>
      <c r="C377" s="89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64">
        <f>VLOOKUP(H377,'Metales Pesados 2026'!H377:W853,16,FALSE)</f>
        <v>22</v>
      </c>
      <c r="K377" s="36">
        <f>VLOOKUP(H377,'Metales Pesados 2026'!H377:AJ853,29,FALSE)</f>
        <v>0</v>
      </c>
      <c r="L377" s="60">
        <f>VLOOKUP(H377,'Metales Pesados 2026'!H377:AW853,42,FALSE)</f>
        <v>9</v>
      </c>
      <c r="M377" s="36">
        <f>VLOOKUP(H377,'Metales Pesados 2026'!H377:BJ853,55,FALSE)</f>
        <v>0</v>
      </c>
      <c r="N377" s="36">
        <f>VLOOKUP(H377,'Metales Pesados 2026'!H377:BW853,68,FALSE)</f>
        <v>0</v>
      </c>
      <c r="O377" s="36">
        <f>VLOOKUP(H377,'Metales Pesados 2026'!H377:CJ853,81,FALSE)</f>
        <v>0</v>
      </c>
      <c r="P377" s="60">
        <f>VLOOKUP(H377,'Metales Pesados 2026'!H377:CW853,94,FALSE)</f>
        <v>0</v>
      </c>
    </row>
    <row r="378" spans="1:16" ht="13.05" customHeight="1" x14ac:dyDescent="0.2">
      <c r="A378" s="46" t="s">
        <v>15</v>
      </c>
      <c r="B378" s="46" t="s">
        <v>389</v>
      </c>
      <c r="C378" s="89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64">
        <f>VLOOKUP(H378,'Metales Pesados 2026'!H378:W854,16,FALSE)</f>
        <v>66</v>
      </c>
      <c r="K378" s="36">
        <f>VLOOKUP(H378,'Metales Pesados 2026'!H378:AJ854,29,FALSE)</f>
        <v>0</v>
      </c>
      <c r="L378" s="60">
        <f>VLOOKUP(H378,'Metales Pesados 2026'!H378:AW854,42,FALSE)</f>
        <v>49</v>
      </c>
      <c r="M378" s="36">
        <f>VLOOKUP(H378,'Metales Pesados 2026'!H378:BJ854,55,FALSE)</f>
        <v>0</v>
      </c>
      <c r="N378" s="36">
        <f>VLOOKUP(H378,'Metales Pesados 2026'!H378:BW854,68,FALSE)</f>
        <v>0</v>
      </c>
      <c r="O378" s="36">
        <f>VLOOKUP(H378,'Metales Pesados 2026'!H378:CJ854,81,FALSE)</f>
        <v>0</v>
      </c>
      <c r="P378" s="60">
        <f>VLOOKUP(H378,'Metales Pesados 2026'!H378:CW854,94,FALSE)</f>
        <v>0</v>
      </c>
    </row>
    <row r="379" spans="1:16" ht="13.05" customHeight="1" x14ac:dyDescent="0.2">
      <c r="A379" s="46" t="s">
        <v>15</v>
      </c>
      <c r="B379" s="46" t="s">
        <v>437</v>
      </c>
      <c r="C379" s="89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64">
        <f>VLOOKUP(H379,'Metales Pesados 2026'!H379:W855,16,FALSE)</f>
        <v>0</v>
      </c>
      <c r="K379" s="36">
        <f>VLOOKUP(H379,'Metales Pesados 2026'!H379:AJ855,29,FALSE)</f>
        <v>0</v>
      </c>
      <c r="L379" s="60">
        <f>VLOOKUP(H379,'Metales Pesados 2026'!H379:AW855,42,FALSE)</f>
        <v>0</v>
      </c>
      <c r="M379" s="36">
        <f>VLOOKUP(H379,'Metales Pesados 2026'!H379:BJ855,55,FALSE)</f>
        <v>0</v>
      </c>
      <c r="N379" s="36">
        <f>VLOOKUP(H379,'Metales Pesados 2026'!H379:BW855,68,FALSE)</f>
        <v>0</v>
      </c>
      <c r="O379" s="36">
        <f>VLOOKUP(H379,'Metales Pesados 2026'!H379:CJ855,81,FALSE)</f>
        <v>0</v>
      </c>
      <c r="P379" s="60">
        <f>VLOOKUP(H379,'Metales Pesados 2026'!H379:CW855,94,FALSE)</f>
        <v>0</v>
      </c>
    </row>
    <row r="380" spans="1:16" ht="13.05" customHeight="1" x14ac:dyDescent="0.2">
      <c r="A380" s="46" t="s">
        <v>15</v>
      </c>
      <c r="B380" s="46" t="s">
        <v>437</v>
      </c>
      <c r="C380" s="89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64">
        <f>VLOOKUP(H380,'Metales Pesados 2026'!H380:W856,16,FALSE)</f>
        <v>0</v>
      </c>
      <c r="K380" s="36">
        <f>VLOOKUP(H380,'Metales Pesados 2026'!H380:AJ856,29,FALSE)</f>
        <v>0</v>
      </c>
      <c r="L380" s="60">
        <f>VLOOKUP(H380,'Metales Pesados 2026'!H380:AW856,42,FALSE)</f>
        <v>0</v>
      </c>
      <c r="M380" s="36">
        <f>VLOOKUP(H380,'Metales Pesados 2026'!H380:BJ856,55,FALSE)</f>
        <v>0</v>
      </c>
      <c r="N380" s="36">
        <f>VLOOKUP(H380,'Metales Pesados 2026'!H380:BW856,68,FALSE)</f>
        <v>0</v>
      </c>
      <c r="O380" s="36">
        <f>VLOOKUP(H380,'Metales Pesados 2026'!H380:CJ856,81,FALSE)</f>
        <v>0</v>
      </c>
      <c r="P380" s="60">
        <f>VLOOKUP(H380,'Metales Pesados 2026'!H380:CW856,94,FALSE)</f>
        <v>0</v>
      </c>
    </row>
    <row r="381" spans="1:16" ht="13.05" customHeight="1" x14ac:dyDescent="0.2">
      <c r="A381" s="46" t="s">
        <v>15</v>
      </c>
      <c r="B381" s="46" t="s">
        <v>437</v>
      </c>
      <c r="C381" s="89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64">
        <f>VLOOKUP(H381,'Metales Pesados 2026'!H381:W857,16,FALSE)</f>
        <v>0</v>
      </c>
      <c r="K381" s="36">
        <f>VLOOKUP(H381,'Metales Pesados 2026'!H381:AJ857,29,FALSE)</f>
        <v>0</v>
      </c>
      <c r="L381" s="60">
        <f>VLOOKUP(H381,'Metales Pesados 2026'!H381:AW857,42,FALSE)</f>
        <v>0</v>
      </c>
      <c r="M381" s="36">
        <f>VLOOKUP(H381,'Metales Pesados 2026'!H381:BJ857,55,FALSE)</f>
        <v>0</v>
      </c>
      <c r="N381" s="36">
        <f>VLOOKUP(H381,'Metales Pesados 2026'!H381:BW857,68,FALSE)</f>
        <v>0</v>
      </c>
      <c r="O381" s="36">
        <f>VLOOKUP(H381,'Metales Pesados 2026'!H381:CJ857,81,FALSE)</f>
        <v>0</v>
      </c>
      <c r="P381" s="60">
        <f>VLOOKUP(H381,'Metales Pesados 2026'!H381:CW857,94,FALSE)</f>
        <v>0</v>
      </c>
    </row>
    <row r="382" spans="1:16" ht="13.05" customHeight="1" x14ac:dyDescent="0.2">
      <c r="A382" s="46" t="s">
        <v>15</v>
      </c>
      <c r="B382" s="46" t="s">
        <v>437</v>
      </c>
      <c r="C382" s="89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64">
        <f>VLOOKUP(H382,'Metales Pesados 2026'!H382:W858,16,FALSE)</f>
        <v>0</v>
      </c>
      <c r="K382" s="36">
        <f>VLOOKUP(H382,'Metales Pesados 2026'!H382:AJ858,29,FALSE)</f>
        <v>0</v>
      </c>
      <c r="L382" s="60">
        <f>VLOOKUP(H382,'Metales Pesados 2026'!H382:AW858,42,FALSE)</f>
        <v>0</v>
      </c>
      <c r="M382" s="36">
        <f>VLOOKUP(H382,'Metales Pesados 2026'!H382:BJ858,55,FALSE)</f>
        <v>0</v>
      </c>
      <c r="N382" s="36">
        <f>VLOOKUP(H382,'Metales Pesados 2026'!H382:BW858,68,FALSE)</f>
        <v>0</v>
      </c>
      <c r="O382" s="36">
        <f>VLOOKUP(H382,'Metales Pesados 2026'!H382:CJ858,81,FALSE)</f>
        <v>0</v>
      </c>
      <c r="P382" s="60">
        <f>VLOOKUP(H382,'Metales Pesados 2026'!H382:CW858,94,FALSE)</f>
        <v>0</v>
      </c>
    </row>
    <row r="383" spans="1:16" ht="13.05" customHeight="1" x14ac:dyDescent="0.2">
      <c r="A383" s="46" t="s">
        <v>15</v>
      </c>
      <c r="B383" s="46" t="s">
        <v>437</v>
      </c>
      <c r="C383" s="89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64">
        <f>VLOOKUP(H383,'Metales Pesados 2026'!H383:W859,16,FALSE)</f>
        <v>0</v>
      </c>
      <c r="K383" s="36">
        <f>VLOOKUP(H383,'Metales Pesados 2026'!H383:AJ859,29,FALSE)</f>
        <v>0</v>
      </c>
      <c r="L383" s="60">
        <f>VLOOKUP(H383,'Metales Pesados 2026'!H383:AW859,42,FALSE)</f>
        <v>0</v>
      </c>
      <c r="M383" s="36">
        <f>VLOOKUP(H383,'Metales Pesados 2026'!H383:BJ859,55,FALSE)</f>
        <v>0</v>
      </c>
      <c r="N383" s="36">
        <f>VLOOKUP(H383,'Metales Pesados 2026'!H383:BW859,68,FALSE)</f>
        <v>0</v>
      </c>
      <c r="O383" s="36">
        <f>VLOOKUP(H383,'Metales Pesados 2026'!H383:CJ859,81,FALSE)</f>
        <v>0</v>
      </c>
      <c r="P383" s="60">
        <f>VLOOKUP(H383,'Metales Pesados 2026'!H383:CW859,94,FALSE)</f>
        <v>0</v>
      </c>
    </row>
    <row r="384" spans="1:16" ht="13.05" customHeight="1" x14ac:dyDescent="0.2">
      <c r="A384" s="46" t="s">
        <v>15</v>
      </c>
      <c r="B384" s="46" t="s">
        <v>437</v>
      </c>
      <c r="C384" s="89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64">
        <f>VLOOKUP(H384,'Metales Pesados 2026'!H384:W860,16,FALSE)</f>
        <v>0</v>
      </c>
      <c r="K384" s="36">
        <f>VLOOKUP(H384,'Metales Pesados 2026'!H384:AJ860,29,FALSE)</f>
        <v>0</v>
      </c>
      <c r="L384" s="60">
        <f>VLOOKUP(H384,'Metales Pesados 2026'!H384:AW860,42,FALSE)</f>
        <v>0</v>
      </c>
      <c r="M384" s="36">
        <f>VLOOKUP(H384,'Metales Pesados 2026'!H384:BJ860,55,FALSE)</f>
        <v>0</v>
      </c>
      <c r="N384" s="36">
        <f>VLOOKUP(H384,'Metales Pesados 2026'!H384:BW860,68,FALSE)</f>
        <v>0</v>
      </c>
      <c r="O384" s="36">
        <f>VLOOKUP(H384,'Metales Pesados 2026'!H384:CJ860,81,FALSE)</f>
        <v>0</v>
      </c>
      <c r="P384" s="60">
        <f>VLOOKUP(H384,'Metales Pesados 2026'!H384:CW860,94,FALSE)</f>
        <v>0</v>
      </c>
    </row>
    <row r="385" spans="1:16" ht="13.05" customHeight="1" x14ac:dyDescent="0.2">
      <c r="A385" s="46" t="s">
        <v>15</v>
      </c>
      <c r="B385" s="46" t="s">
        <v>437</v>
      </c>
      <c r="C385" s="89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64">
        <f>VLOOKUP(H385,'Metales Pesados 2026'!H385:W861,16,FALSE)</f>
        <v>0</v>
      </c>
      <c r="K385" s="36">
        <f>VLOOKUP(H385,'Metales Pesados 2026'!H385:AJ861,29,FALSE)</f>
        <v>0</v>
      </c>
      <c r="L385" s="60">
        <f>VLOOKUP(H385,'Metales Pesados 2026'!H385:AW861,42,FALSE)</f>
        <v>0</v>
      </c>
      <c r="M385" s="36">
        <f>VLOOKUP(H385,'Metales Pesados 2026'!H385:BJ861,55,FALSE)</f>
        <v>0</v>
      </c>
      <c r="N385" s="36">
        <f>VLOOKUP(H385,'Metales Pesados 2026'!H385:BW861,68,FALSE)</f>
        <v>0</v>
      </c>
      <c r="O385" s="36">
        <f>VLOOKUP(H385,'Metales Pesados 2026'!H385:CJ861,81,FALSE)</f>
        <v>0</v>
      </c>
      <c r="P385" s="60">
        <f>VLOOKUP(H385,'Metales Pesados 2026'!H385:CW861,94,FALSE)</f>
        <v>0</v>
      </c>
    </row>
    <row r="386" spans="1:16" ht="13.05" customHeight="1" x14ac:dyDescent="0.2">
      <c r="A386" s="46" t="s">
        <v>15</v>
      </c>
      <c r="B386" s="46" t="s">
        <v>437</v>
      </c>
      <c r="C386" s="89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64">
        <f>VLOOKUP(H386,'Metales Pesados 2026'!H386:W862,16,FALSE)</f>
        <v>0</v>
      </c>
      <c r="K386" s="36">
        <f>VLOOKUP(H386,'Metales Pesados 2026'!H386:AJ862,29,FALSE)</f>
        <v>0</v>
      </c>
      <c r="L386" s="60">
        <f>VLOOKUP(H386,'Metales Pesados 2026'!H386:AW862,42,FALSE)</f>
        <v>0</v>
      </c>
      <c r="M386" s="36">
        <f>VLOOKUP(H386,'Metales Pesados 2026'!H386:BJ862,55,FALSE)</f>
        <v>0</v>
      </c>
      <c r="N386" s="36">
        <f>VLOOKUP(H386,'Metales Pesados 2026'!H386:BW862,68,FALSE)</f>
        <v>0</v>
      </c>
      <c r="O386" s="36">
        <f>VLOOKUP(H386,'Metales Pesados 2026'!H386:CJ862,81,FALSE)</f>
        <v>0</v>
      </c>
      <c r="P386" s="60">
        <f>VLOOKUP(H386,'Metales Pesados 2026'!H386:CW862,94,FALSE)</f>
        <v>0</v>
      </c>
    </row>
    <row r="387" spans="1:16" ht="13.05" customHeight="1" x14ac:dyDescent="0.2">
      <c r="A387" s="46" t="s">
        <v>15</v>
      </c>
      <c r="B387" s="46" t="s">
        <v>437</v>
      </c>
      <c r="C387" s="89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64">
        <f>VLOOKUP(H387,'Metales Pesados 2026'!H387:W863,16,FALSE)</f>
        <v>0</v>
      </c>
      <c r="K387" s="36">
        <f>VLOOKUP(H387,'Metales Pesados 2026'!H387:AJ863,29,FALSE)</f>
        <v>0</v>
      </c>
      <c r="L387" s="60">
        <f>VLOOKUP(H387,'Metales Pesados 2026'!H387:AW863,42,FALSE)</f>
        <v>0</v>
      </c>
      <c r="M387" s="36">
        <f>VLOOKUP(H387,'Metales Pesados 2026'!H387:BJ863,55,FALSE)</f>
        <v>0</v>
      </c>
      <c r="N387" s="36">
        <f>VLOOKUP(H387,'Metales Pesados 2026'!H387:BW863,68,FALSE)</f>
        <v>0</v>
      </c>
      <c r="O387" s="36">
        <f>VLOOKUP(H387,'Metales Pesados 2026'!H387:CJ863,81,FALSE)</f>
        <v>0</v>
      </c>
      <c r="P387" s="60">
        <f>VLOOKUP(H387,'Metales Pesados 2026'!H387:CW863,94,FALSE)</f>
        <v>0</v>
      </c>
    </row>
    <row r="388" spans="1:16" ht="13.05" customHeight="1" x14ac:dyDescent="0.2">
      <c r="A388" s="46" t="s">
        <v>15</v>
      </c>
      <c r="B388" s="46" t="s">
        <v>437</v>
      </c>
      <c r="C388" s="89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64">
        <f>VLOOKUP(H388,'Metales Pesados 2026'!H388:W864,16,FALSE)</f>
        <v>0</v>
      </c>
      <c r="K388" s="36">
        <f>VLOOKUP(H388,'Metales Pesados 2026'!H388:AJ864,29,FALSE)</f>
        <v>0</v>
      </c>
      <c r="L388" s="60">
        <f>VLOOKUP(H388,'Metales Pesados 2026'!H388:AW864,42,FALSE)</f>
        <v>0</v>
      </c>
      <c r="M388" s="36">
        <f>VLOOKUP(H388,'Metales Pesados 2026'!H388:BJ864,55,FALSE)</f>
        <v>0</v>
      </c>
      <c r="N388" s="36">
        <f>VLOOKUP(H388,'Metales Pesados 2026'!H388:BW864,68,FALSE)</f>
        <v>0</v>
      </c>
      <c r="O388" s="36">
        <f>VLOOKUP(H388,'Metales Pesados 2026'!H388:CJ864,81,FALSE)</f>
        <v>0</v>
      </c>
      <c r="P388" s="60">
        <f>VLOOKUP(H388,'Metales Pesados 2026'!H388:CW864,94,FALSE)</f>
        <v>0</v>
      </c>
    </row>
    <row r="389" spans="1:16" ht="13.05" customHeight="1" x14ac:dyDescent="0.2">
      <c r="A389" s="46" t="s">
        <v>15</v>
      </c>
      <c r="B389" s="46" t="s">
        <v>448</v>
      </c>
      <c r="C389" s="89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64">
        <f>VLOOKUP(H389,'Metales Pesados 2026'!H389:W865,16,FALSE)</f>
        <v>142</v>
      </c>
      <c r="K389" s="36">
        <f>VLOOKUP(H389,'Metales Pesados 2026'!H389:AJ865,29,FALSE)</f>
        <v>0</v>
      </c>
      <c r="L389" s="60">
        <f>VLOOKUP(H389,'Metales Pesados 2026'!H389:AW865,42,FALSE)</f>
        <v>131</v>
      </c>
      <c r="M389" s="36">
        <f>VLOOKUP(H389,'Metales Pesados 2026'!H389:BJ865,55,FALSE)</f>
        <v>0</v>
      </c>
      <c r="N389" s="36">
        <f>VLOOKUP(H389,'Metales Pesados 2026'!H389:BW865,68,FALSE)</f>
        <v>0</v>
      </c>
      <c r="O389" s="36">
        <f>VLOOKUP(H389,'Metales Pesados 2026'!H389:CJ865,81,FALSE)</f>
        <v>0</v>
      </c>
      <c r="P389" s="60">
        <f>VLOOKUP(H389,'Metales Pesados 2026'!H389:CW865,94,FALSE)</f>
        <v>0</v>
      </c>
    </row>
    <row r="390" spans="1:16" ht="13.05" customHeight="1" x14ac:dyDescent="0.2">
      <c r="A390" s="46" t="s">
        <v>15</v>
      </c>
      <c r="B390" s="46" t="s">
        <v>448</v>
      </c>
      <c r="C390" s="89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64">
        <f>VLOOKUP(H390,'Metales Pesados 2026'!H390:W866,16,FALSE)</f>
        <v>0</v>
      </c>
      <c r="K390" s="36">
        <f>VLOOKUP(H390,'Metales Pesados 2026'!H390:AJ866,29,FALSE)</f>
        <v>0</v>
      </c>
      <c r="L390" s="60">
        <f>VLOOKUP(H390,'Metales Pesados 2026'!H390:AW866,42,FALSE)</f>
        <v>0</v>
      </c>
      <c r="M390" s="36">
        <f>VLOOKUP(H390,'Metales Pesados 2026'!H390:BJ866,55,FALSE)</f>
        <v>0</v>
      </c>
      <c r="N390" s="36">
        <f>VLOOKUP(H390,'Metales Pesados 2026'!H390:BW866,68,FALSE)</f>
        <v>0</v>
      </c>
      <c r="O390" s="36">
        <f>VLOOKUP(H390,'Metales Pesados 2026'!H390:CJ866,81,FALSE)</f>
        <v>0</v>
      </c>
      <c r="P390" s="60">
        <f>VLOOKUP(H390,'Metales Pesados 2026'!H390:CW866,94,FALSE)</f>
        <v>0</v>
      </c>
    </row>
    <row r="391" spans="1:16" ht="13.05" customHeight="1" x14ac:dyDescent="0.2">
      <c r="A391" s="46" t="s">
        <v>15</v>
      </c>
      <c r="B391" s="46" t="s">
        <v>448</v>
      </c>
      <c r="C391" s="89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64">
        <f>VLOOKUP(H391,'Metales Pesados 2026'!H391:W867,16,FALSE)</f>
        <v>0</v>
      </c>
      <c r="K391" s="36">
        <f>VLOOKUP(H391,'Metales Pesados 2026'!H391:AJ867,29,FALSE)</f>
        <v>0</v>
      </c>
      <c r="L391" s="60">
        <f>VLOOKUP(H391,'Metales Pesados 2026'!H391:AW867,42,FALSE)</f>
        <v>0</v>
      </c>
      <c r="M391" s="36">
        <f>VLOOKUP(H391,'Metales Pesados 2026'!H391:BJ867,55,FALSE)</f>
        <v>0</v>
      </c>
      <c r="N391" s="36">
        <f>VLOOKUP(H391,'Metales Pesados 2026'!H391:BW867,68,FALSE)</f>
        <v>0</v>
      </c>
      <c r="O391" s="36">
        <f>VLOOKUP(H391,'Metales Pesados 2026'!H391:CJ867,81,FALSE)</f>
        <v>0</v>
      </c>
      <c r="P391" s="60">
        <f>VLOOKUP(H391,'Metales Pesados 2026'!H391:CW867,94,FALSE)</f>
        <v>0</v>
      </c>
    </row>
    <row r="392" spans="1:16" ht="13.05" customHeight="1" x14ac:dyDescent="0.2">
      <c r="A392" s="46" t="s">
        <v>15</v>
      </c>
      <c r="B392" s="46" t="s">
        <v>448</v>
      </c>
      <c r="C392" s="89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64">
        <f>VLOOKUP(H392,'Metales Pesados 2026'!H392:W868,16,FALSE)</f>
        <v>43</v>
      </c>
      <c r="K392" s="36">
        <f>VLOOKUP(H392,'Metales Pesados 2026'!H392:AJ868,29,FALSE)</f>
        <v>0</v>
      </c>
      <c r="L392" s="60">
        <f>VLOOKUP(H392,'Metales Pesados 2026'!H392:AW868,42,FALSE)</f>
        <v>40</v>
      </c>
      <c r="M392" s="36">
        <f>VLOOKUP(H392,'Metales Pesados 2026'!H392:BJ868,55,FALSE)</f>
        <v>0</v>
      </c>
      <c r="N392" s="36">
        <f>VLOOKUP(H392,'Metales Pesados 2026'!H392:BW868,68,FALSE)</f>
        <v>0</v>
      </c>
      <c r="O392" s="36">
        <f>VLOOKUP(H392,'Metales Pesados 2026'!H392:CJ868,81,FALSE)</f>
        <v>0</v>
      </c>
      <c r="P392" s="60">
        <f>VLOOKUP(H392,'Metales Pesados 2026'!H392:CW868,94,FALSE)</f>
        <v>0</v>
      </c>
    </row>
    <row r="393" spans="1:16" ht="13.05" customHeight="1" x14ac:dyDescent="0.2">
      <c r="A393" s="46" t="s">
        <v>15</v>
      </c>
      <c r="B393" s="46" t="s">
        <v>448</v>
      </c>
      <c r="C393" s="89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64">
        <f>VLOOKUP(H393,'Metales Pesados 2026'!H393:W869,16,FALSE)</f>
        <v>7</v>
      </c>
      <c r="K393" s="36">
        <f>VLOOKUP(H393,'Metales Pesados 2026'!H393:AJ869,29,FALSE)</f>
        <v>2</v>
      </c>
      <c r="L393" s="60">
        <f>VLOOKUP(H393,'Metales Pesados 2026'!H393:AW869,42,FALSE)</f>
        <v>7</v>
      </c>
      <c r="M393" s="36">
        <f>VLOOKUP(H393,'Metales Pesados 2026'!H393:BJ869,55,FALSE)</f>
        <v>0</v>
      </c>
      <c r="N393" s="36">
        <f>VLOOKUP(H393,'Metales Pesados 2026'!H393:BW869,68,FALSE)</f>
        <v>0</v>
      </c>
      <c r="O393" s="36">
        <f>VLOOKUP(H393,'Metales Pesados 2026'!H393:CJ869,81,FALSE)</f>
        <v>0</v>
      </c>
      <c r="P393" s="60">
        <f>VLOOKUP(H393,'Metales Pesados 2026'!H393:CW869,94,FALSE)</f>
        <v>0</v>
      </c>
    </row>
    <row r="394" spans="1:16" ht="13.05" customHeight="1" x14ac:dyDescent="0.2">
      <c r="A394" s="46" t="s">
        <v>15</v>
      </c>
      <c r="B394" s="46" t="s">
        <v>448</v>
      </c>
      <c r="C394" s="89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64">
        <f>VLOOKUP(H394,'Metales Pesados 2026'!H394:W870,16,FALSE)</f>
        <v>24</v>
      </c>
      <c r="K394" s="36">
        <f>VLOOKUP(H394,'Metales Pesados 2026'!H394:AJ870,29,FALSE)</f>
        <v>0</v>
      </c>
      <c r="L394" s="60">
        <f>VLOOKUP(H394,'Metales Pesados 2026'!H394:AW870,42,FALSE)</f>
        <v>24</v>
      </c>
      <c r="M394" s="36">
        <f>VLOOKUP(H394,'Metales Pesados 2026'!H394:BJ870,55,FALSE)</f>
        <v>0</v>
      </c>
      <c r="N394" s="36">
        <f>VLOOKUP(H394,'Metales Pesados 2026'!H394:BW870,68,FALSE)</f>
        <v>0</v>
      </c>
      <c r="O394" s="36">
        <f>VLOOKUP(H394,'Metales Pesados 2026'!H394:CJ870,81,FALSE)</f>
        <v>0</v>
      </c>
      <c r="P394" s="60">
        <f>VLOOKUP(H394,'Metales Pesados 2026'!H394:CW870,94,FALSE)</f>
        <v>0</v>
      </c>
    </row>
    <row r="395" spans="1:16" ht="13.05" customHeight="1" x14ac:dyDescent="0.2">
      <c r="A395" s="46" t="s">
        <v>15</v>
      </c>
      <c r="B395" s="46" t="s">
        <v>448</v>
      </c>
      <c r="C395" s="89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64">
        <f>VLOOKUP(H395,'Metales Pesados 2026'!H395:W871,16,FALSE)</f>
        <v>53</v>
      </c>
      <c r="K395" s="36">
        <f>VLOOKUP(H395,'Metales Pesados 2026'!H395:AJ871,29,FALSE)</f>
        <v>0</v>
      </c>
      <c r="L395" s="60">
        <f>VLOOKUP(H395,'Metales Pesados 2026'!H395:AW871,42,FALSE)</f>
        <v>47</v>
      </c>
      <c r="M395" s="36">
        <f>VLOOKUP(H395,'Metales Pesados 2026'!H395:BJ871,55,FALSE)</f>
        <v>0</v>
      </c>
      <c r="N395" s="36">
        <f>VLOOKUP(H395,'Metales Pesados 2026'!H395:BW871,68,FALSE)</f>
        <v>0</v>
      </c>
      <c r="O395" s="36">
        <f>VLOOKUP(H395,'Metales Pesados 2026'!H395:CJ871,81,FALSE)</f>
        <v>0</v>
      </c>
      <c r="P395" s="60">
        <f>VLOOKUP(H395,'Metales Pesados 2026'!H395:CW871,94,FALSE)</f>
        <v>0</v>
      </c>
    </row>
    <row r="396" spans="1:16" ht="13.05" customHeight="1" x14ac:dyDescent="0.2">
      <c r="A396" s="46" t="s">
        <v>15</v>
      </c>
      <c r="B396" s="46" t="s">
        <v>448</v>
      </c>
      <c r="C396" s="89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64">
        <f>VLOOKUP(H396,'Metales Pesados 2026'!H396:W872,16,FALSE)</f>
        <v>0</v>
      </c>
      <c r="K396" s="36">
        <f>VLOOKUP(H396,'Metales Pesados 2026'!H396:AJ872,29,FALSE)</f>
        <v>0</v>
      </c>
      <c r="L396" s="60">
        <f>VLOOKUP(H396,'Metales Pesados 2026'!H396:AW872,42,FALSE)</f>
        <v>0</v>
      </c>
      <c r="M396" s="36">
        <f>VLOOKUP(H396,'Metales Pesados 2026'!H396:BJ872,55,FALSE)</f>
        <v>0</v>
      </c>
      <c r="N396" s="36">
        <f>VLOOKUP(H396,'Metales Pesados 2026'!H396:BW872,68,FALSE)</f>
        <v>0</v>
      </c>
      <c r="O396" s="36">
        <f>VLOOKUP(H396,'Metales Pesados 2026'!H396:CJ872,81,FALSE)</f>
        <v>0</v>
      </c>
      <c r="P396" s="60">
        <f>VLOOKUP(H396,'Metales Pesados 2026'!H396:CW872,94,FALSE)</f>
        <v>0</v>
      </c>
    </row>
    <row r="397" spans="1:16" ht="13.05" customHeight="1" x14ac:dyDescent="0.2">
      <c r="A397" s="46" t="s">
        <v>15</v>
      </c>
      <c r="B397" s="46" t="s">
        <v>448</v>
      </c>
      <c r="C397" s="89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64">
        <f>VLOOKUP(H397,'Metales Pesados 2026'!H397:W873,16,FALSE)</f>
        <v>23</v>
      </c>
      <c r="K397" s="36">
        <f>VLOOKUP(H397,'Metales Pesados 2026'!H397:AJ873,29,FALSE)</f>
        <v>0</v>
      </c>
      <c r="L397" s="60">
        <f>VLOOKUP(H397,'Metales Pesados 2026'!H397:AW873,42,FALSE)</f>
        <v>23</v>
      </c>
      <c r="M397" s="36">
        <f>VLOOKUP(H397,'Metales Pesados 2026'!H397:BJ873,55,FALSE)</f>
        <v>0</v>
      </c>
      <c r="N397" s="36">
        <f>VLOOKUP(H397,'Metales Pesados 2026'!H397:BW873,68,FALSE)</f>
        <v>0</v>
      </c>
      <c r="O397" s="36">
        <f>VLOOKUP(H397,'Metales Pesados 2026'!H397:CJ873,81,FALSE)</f>
        <v>0</v>
      </c>
      <c r="P397" s="60">
        <f>VLOOKUP(H397,'Metales Pesados 2026'!H397:CW873,94,FALSE)</f>
        <v>0</v>
      </c>
    </row>
    <row r="398" spans="1:16" ht="13.05" customHeight="1" x14ac:dyDescent="0.2">
      <c r="A398" s="46" t="s">
        <v>15</v>
      </c>
      <c r="B398" s="46" t="s">
        <v>448</v>
      </c>
      <c r="C398" s="89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64">
        <f>VLOOKUP(H398,'Metales Pesados 2026'!H398:W874,16,FALSE)</f>
        <v>95</v>
      </c>
      <c r="K398" s="36">
        <f>VLOOKUP(H398,'Metales Pesados 2026'!H398:AJ874,29,FALSE)</f>
        <v>0</v>
      </c>
      <c r="L398" s="60">
        <f>VLOOKUP(H398,'Metales Pesados 2026'!H398:AW874,42,FALSE)</f>
        <v>93</v>
      </c>
      <c r="M398" s="36">
        <f>VLOOKUP(H398,'Metales Pesados 2026'!H398:BJ874,55,FALSE)</f>
        <v>0</v>
      </c>
      <c r="N398" s="36">
        <f>VLOOKUP(H398,'Metales Pesados 2026'!H398:BW874,68,FALSE)</f>
        <v>0</v>
      </c>
      <c r="O398" s="36">
        <f>VLOOKUP(H398,'Metales Pesados 2026'!H398:CJ874,81,FALSE)</f>
        <v>0</v>
      </c>
      <c r="P398" s="60">
        <f>VLOOKUP(H398,'Metales Pesados 2026'!H398:CW874,94,FALSE)</f>
        <v>0</v>
      </c>
    </row>
    <row r="399" spans="1:16" ht="13.05" customHeight="1" x14ac:dyDescent="0.2">
      <c r="A399" s="46" t="s">
        <v>15</v>
      </c>
      <c r="B399" s="46" t="s">
        <v>448</v>
      </c>
      <c r="C399" s="89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64">
        <f>VLOOKUP(H399,'Metales Pesados 2026'!H399:W875,16,FALSE)</f>
        <v>42</v>
      </c>
      <c r="K399" s="36">
        <f>VLOOKUP(H399,'Metales Pesados 2026'!H399:AJ875,29,FALSE)</f>
        <v>0</v>
      </c>
      <c r="L399" s="60">
        <f>VLOOKUP(H399,'Metales Pesados 2026'!H399:AW875,42,FALSE)</f>
        <v>42</v>
      </c>
      <c r="M399" s="36">
        <f>VLOOKUP(H399,'Metales Pesados 2026'!H399:BJ875,55,FALSE)</f>
        <v>0</v>
      </c>
      <c r="N399" s="36">
        <f>VLOOKUP(H399,'Metales Pesados 2026'!H399:BW875,68,FALSE)</f>
        <v>0</v>
      </c>
      <c r="O399" s="36">
        <f>VLOOKUP(H399,'Metales Pesados 2026'!H399:CJ875,81,FALSE)</f>
        <v>0</v>
      </c>
      <c r="P399" s="60">
        <f>VLOOKUP(H399,'Metales Pesados 2026'!H399:CW875,94,FALSE)</f>
        <v>0</v>
      </c>
    </row>
    <row r="400" spans="1:16" ht="13.05" customHeight="1" x14ac:dyDescent="0.2">
      <c r="A400" s="46" t="s">
        <v>15</v>
      </c>
      <c r="B400" s="46" t="s">
        <v>406</v>
      </c>
      <c r="C400" s="89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64">
        <f>VLOOKUP(H400,'Metales Pesados 2026'!H400:W876,16,FALSE)</f>
        <v>33</v>
      </c>
      <c r="K400" s="36">
        <f>VLOOKUP(H400,'Metales Pesados 2026'!H400:AJ876,29,FALSE)</f>
        <v>5</v>
      </c>
      <c r="L400" s="60">
        <f>VLOOKUP(H400,'Metales Pesados 2026'!H400:AW876,42,FALSE)</f>
        <v>33</v>
      </c>
      <c r="M400" s="36">
        <f>VLOOKUP(H400,'Metales Pesados 2026'!H400:BJ876,55,FALSE)</f>
        <v>0</v>
      </c>
      <c r="N400" s="36">
        <f>VLOOKUP(H400,'Metales Pesados 2026'!H400:BW876,68,FALSE)</f>
        <v>0</v>
      </c>
      <c r="O400" s="36">
        <f>VLOOKUP(H400,'Metales Pesados 2026'!H400:CJ876,81,FALSE)</f>
        <v>0</v>
      </c>
      <c r="P400" s="60">
        <f>VLOOKUP(H400,'Metales Pesados 2026'!H400:CW876,94,FALSE)</f>
        <v>0</v>
      </c>
    </row>
    <row r="401" spans="1:16" ht="13.05" customHeight="1" x14ac:dyDescent="0.2">
      <c r="A401" s="46" t="s">
        <v>15</v>
      </c>
      <c r="B401" s="46" t="s">
        <v>406</v>
      </c>
      <c r="C401" s="89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64">
        <f>VLOOKUP(H401,'Metales Pesados 2026'!H401:W877,16,FALSE)</f>
        <v>16</v>
      </c>
      <c r="K401" s="36">
        <f>VLOOKUP(H401,'Metales Pesados 2026'!H401:AJ877,29,FALSE)</f>
        <v>4</v>
      </c>
      <c r="L401" s="60">
        <f>VLOOKUP(H401,'Metales Pesados 2026'!H401:AW877,42,FALSE)</f>
        <v>5</v>
      </c>
      <c r="M401" s="36">
        <f>VLOOKUP(H401,'Metales Pesados 2026'!H401:BJ877,55,FALSE)</f>
        <v>0</v>
      </c>
      <c r="N401" s="36">
        <f>VLOOKUP(H401,'Metales Pesados 2026'!H401:BW877,68,FALSE)</f>
        <v>0</v>
      </c>
      <c r="O401" s="36">
        <f>VLOOKUP(H401,'Metales Pesados 2026'!H401:CJ877,81,FALSE)</f>
        <v>0</v>
      </c>
      <c r="P401" s="60">
        <f>VLOOKUP(H401,'Metales Pesados 2026'!H401:CW877,94,FALSE)</f>
        <v>0</v>
      </c>
    </row>
    <row r="402" spans="1:16" ht="13.05" customHeight="1" x14ac:dyDescent="0.2">
      <c r="A402" s="46" t="s">
        <v>15</v>
      </c>
      <c r="B402" s="46" t="s">
        <v>406</v>
      </c>
      <c r="C402" s="89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64">
        <f>VLOOKUP(H402,'Metales Pesados 2026'!H402:W878,16,FALSE)</f>
        <v>1</v>
      </c>
      <c r="K402" s="36">
        <f>VLOOKUP(H402,'Metales Pesados 2026'!H402:AJ878,29,FALSE)</f>
        <v>1</v>
      </c>
      <c r="L402" s="60">
        <f>VLOOKUP(H402,'Metales Pesados 2026'!H402:AW878,42,FALSE)</f>
        <v>1</v>
      </c>
      <c r="M402" s="36">
        <f>VLOOKUP(H402,'Metales Pesados 2026'!H402:BJ878,55,FALSE)</f>
        <v>0</v>
      </c>
      <c r="N402" s="36">
        <f>VLOOKUP(H402,'Metales Pesados 2026'!H402:BW878,68,FALSE)</f>
        <v>0</v>
      </c>
      <c r="O402" s="36">
        <f>VLOOKUP(H402,'Metales Pesados 2026'!H402:CJ878,81,FALSE)</f>
        <v>0</v>
      </c>
      <c r="P402" s="60">
        <f>VLOOKUP(H402,'Metales Pesados 2026'!H402:CW878,94,FALSE)</f>
        <v>0</v>
      </c>
    </row>
    <row r="403" spans="1:16" ht="13.05" customHeight="1" x14ac:dyDescent="0.2">
      <c r="A403" s="46" t="s">
        <v>15</v>
      </c>
      <c r="B403" s="46" t="s">
        <v>406</v>
      </c>
      <c r="C403" s="89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64">
        <f>VLOOKUP(H403,'Metales Pesados 2026'!H403:W879,16,FALSE)</f>
        <v>2</v>
      </c>
      <c r="K403" s="36">
        <f>VLOOKUP(H403,'Metales Pesados 2026'!H403:AJ879,29,FALSE)</f>
        <v>2</v>
      </c>
      <c r="L403" s="60">
        <f>VLOOKUP(H403,'Metales Pesados 2026'!H403:AW879,42,FALSE)</f>
        <v>2</v>
      </c>
      <c r="M403" s="36">
        <f>VLOOKUP(H403,'Metales Pesados 2026'!H403:BJ879,55,FALSE)</f>
        <v>0</v>
      </c>
      <c r="N403" s="36">
        <f>VLOOKUP(H403,'Metales Pesados 2026'!H403:BW879,68,FALSE)</f>
        <v>0</v>
      </c>
      <c r="O403" s="36">
        <f>VLOOKUP(H403,'Metales Pesados 2026'!H403:CJ879,81,FALSE)</f>
        <v>0</v>
      </c>
      <c r="P403" s="60">
        <f>VLOOKUP(H403,'Metales Pesados 2026'!H403:CW879,94,FALSE)</f>
        <v>0</v>
      </c>
    </row>
    <row r="404" spans="1:16" ht="13.05" customHeight="1" x14ac:dyDescent="0.2">
      <c r="A404" s="46" t="s">
        <v>15</v>
      </c>
      <c r="B404" s="46" t="s">
        <v>406</v>
      </c>
      <c r="C404" s="89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64">
        <f>VLOOKUP(H404,'Metales Pesados 2026'!H404:W880,16,FALSE)</f>
        <v>20</v>
      </c>
      <c r="K404" s="36">
        <f>VLOOKUP(H404,'Metales Pesados 2026'!H404:AJ880,29,FALSE)</f>
        <v>11</v>
      </c>
      <c r="L404" s="60">
        <f>VLOOKUP(H404,'Metales Pesados 2026'!H404:AW880,42,FALSE)</f>
        <v>9</v>
      </c>
      <c r="M404" s="36">
        <f>VLOOKUP(H404,'Metales Pesados 2026'!H404:BJ880,55,FALSE)</f>
        <v>0</v>
      </c>
      <c r="N404" s="36">
        <f>VLOOKUP(H404,'Metales Pesados 2026'!H404:BW880,68,FALSE)</f>
        <v>0</v>
      </c>
      <c r="O404" s="36">
        <f>VLOOKUP(H404,'Metales Pesados 2026'!H404:CJ880,81,FALSE)</f>
        <v>0</v>
      </c>
      <c r="P404" s="60">
        <f>VLOOKUP(H404,'Metales Pesados 2026'!H404:CW880,94,FALSE)</f>
        <v>0</v>
      </c>
    </row>
    <row r="405" spans="1:16" ht="13.05" customHeight="1" x14ac:dyDescent="0.2">
      <c r="A405" s="46" t="s">
        <v>464</v>
      </c>
      <c r="B405" s="46" t="s">
        <v>465</v>
      </c>
      <c r="C405" s="89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64">
        <f>VLOOKUP(H405,'Metales Pesados 2026'!H405:W881,16,FALSE)</f>
        <v>0</v>
      </c>
      <c r="K405" s="36">
        <f>VLOOKUP(H405,'Metales Pesados 2026'!H405:AJ881,29,FALSE)</f>
        <v>0</v>
      </c>
      <c r="L405" s="60">
        <f>VLOOKUP(H405,'Metales Pesados 2026'!H405:AW881,42,FALSE)</f>
        <v>0</v>
      </c>
      <c r="M405" s="36">
        <f>VLOOKUP(H405,'Metales Pesados 2026'!H405:BJ881,55,FALSE)</f>
        <v>0</v>
      </c>
      <c r="N405" s="36">
        <f>VLOOKUP(H405,'Metales Pesados 2026'!H405:BW881,68,FALSE)</f>
        <v>0</v>
      </c>
      <c r="O405" s="36">
        <f>VLOOKUP(H405,'Metales Pesados 2026'!H405:CJ881,81,FALSE)</f>
        <v>0</v>
      </c>
      <c r="P405" s="60">
        <f>VLOOKUP(H405,'Metales Pesados 2026'!H405:CW881,94,FALSE)</f>
        <v>0</v>
      </c>
    </row>
    <row r="406" spans="1:16" ht="13.05" customHeight="1" x14ac:dyDescent="0.2">
      <c r="A406" s="46" t="s">
        <v>464</v>
      </c>
      <c r="B406" s="46" t="s">
        <v>465</v>
      </c>
      <c r="C406" s="89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64">
        <f>VLOOKUP(H406,'Metales Pesados 2026'!H406:W882,16,FALSE)</f>
        <v>0</v>
      </c>
      <c r="K406" s="36">
        <f>VLOOKUP(H406,'Metales Pesados 2026'!H406:AJ882,29,FALSE)</f>
        <v>0</v>
      </c>
      <c r="L406" s="60">
        <f>VLOOKUP(H406,'Metales Pesados 2026'!H406:AW882,42,FALSE)</f>
        <v>0</v>
      </c>
      <c r="M406" s="36">
        <f>VLOOKUP(H406,'Metales Pesados 2026'!H406:BJ882,55,FALSE)</f>
        <v>0</v>
      </c>
      <c r="N406" s="36">
        <f>VLOOKUP(H406,'Metales Pesados 2026'!H406:BW882,68,FALSE)</f>
        <v>0</v>
      </c>
      <c r="O406" s="36">
        <f>VLOOKUP(H406,'Metales Pesados 2026'!H406:CJ882,81,FALSE)</f>
        <v>0</v>
      </c>
      <c r="P406" s="60">
        <f>VLOOKUP(H406,'Metales Pesados 2026'!H406:CW882,94,FALSE)</f>
        <v>0</v>
      </c>
    </row>
    <row r="407" spans="1:16" ht="13.05" customHeight="1" x14ac:dyDescent="0.2">
      <c r="A407" s="46" t="s">
        <v>464</v>
      </c>
      <c r="B407" s="46" t="s">
        <v>465</v>
      </c>
      <c r="C407" s="89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64">
        <f>VLOOKUP(H407,'Metales Pesados 2026'!H407:W883,16,FALSE)</f>
        <v>0</v>
      </c>
      <c r="K407" s="36">
        <f>VLOOKUP(H407,'Metales Pesados 2026'!H407:AJ883,29,FALSE)</f>
        <v>0</v>
      </c>
      <c r="L407" s="60">
        <f>VLOOKUP(H407,'Metales Pesados 2026'!H407:AW883,42,FALSE)</f>
        <v>0</v>
      </c>
      <c r="M407" s="36">
        <f>VLOOKUP(H407,'Metales Pesados 2026'!H407:BJ883,55,FALSE)</f>
        <v>0</v>
      </c>
      <c r="N407" s="36">
        <f>VLOOKUP(H407,'Metales Pesados 2026'!H407:BW883,68,FALSE)</f>
        <v>0</v>
      </c>
      <c r="O407" s="36">
        <f>VLOOKUP(H407,'Metales Pesados 2026'!H407:CJ883,81,FALSE)</f>
        <v>0</v>
      </c>
      <c r="P407" s="60">
        <f>VLOOKUP(H407,'Metales Pesados 2026'!H407:CW883,94,FALSE)</f>
        <v>0</v>
      </c>
    </row>
    <row r="408" spans="1:16" ht="13.05" customHeight="1" x14ac:dyDescent="0.2">
      <c r="A408" s="46" t="s">
        <v>464</v>
      </c>
      <c r="B408" s="46" t="s">
        <v>465</v>
      </c>
      <c r="C408" s="89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64">
        <f>VLOOKUP(H408,'Metales Pesados 2026'!H408:W884,16,FALSE)</f>
        <v>0</v>
      </c>
      <c r="K408" s="36">
        <f>VLOOKUP(H408,'Metales Pesados 2026'!H408:AJ884,29,FALSE)</f>
        <v>0</v>
      </c>
      <c r="L408" s="60">
        <f>VLOOKUP(H408,'Metales Pesados 2026'!H408:AW884,42,FALSE)</f>
        <v>0</v>
      </c>
      <c r="M408" s="36">
        <f>VLOOKUP(H408,'Metales Pesados 2026'!H408:BJ884,55,FALSE)</f>
        <v>0</v>
      </c>
      <c r="N408" s="36">
        <f>VLOOKUP(H408,'Metales Pesados 2026'!H408:BW884,68,FALSE)</f>
        <v>0</v>
      </c>
      <c r="O408" s="36">
        <f>VLOOKUP(H408,'Metales Pesados 2026'!H408:CJ884,81,FALSE)</f>
        <v>0</v>
      </c>
      <c r="P408" s="60">
        <f>VLOOKUP(H408,'Metales Pesados 2026'!H408:CW884,94,FALSE)</f>
        <v>0</v>
      </c>
    </row>
    <row r="409" spans="1:16" ht="13.05" customHeight="1" x14ac:dyDescent="0.2">
      <c r="A409" s="46" t="s">
        <v>464</v>
      </c>
      <c r="B409" s="46" t="s">
        <v>465</v>
      </c>
      <c r="C409" s="89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64">
        <f>VLOOKUP(H409,'Metales Pesados 2026'!H409:W885,16,FALSE)</f>
        <v>0</v>
      </c>
      <c r="K409" s="36">
        <f>VLOOKUP(H409,'Metales Pesados 2026'!H409:AJ885,29,FALSE)</f>
        <v>0</v>
      </c>
      <c r="L409" s="60">
        <f>VLOOKUP(H409,'Metales Pesados 2026'!H409:AW885,42,FALSE)</f>
        <v>0</v>
      </c>
      <c r="M409" s="36">
        <f>VLOOKUP(H409,'Metales Pesados 2026'!H409:BJ885,55,FALSE)</f>
        <v>0</v>
      </c>
      <c r="N409" s="36">
        <f>VLOOKUP(H409,'Metales Pesados 2026'!H409:BW885,68,FALSE)</f>
        <v>0</v>
      </c>
      <c r="O409" s="36">
        <f>VLOOKUP(H409,'Metales Pesados 2026'!H409:CJ885,81,FALSE)</f>
        <v>0</v>
      </c>
      <c r="P409" s="60">
        <f>VLOOKUP(H409,'Metales Pesados 2026'!H409:CW885,94,FALSE)</f>
        <v>0</v>
      </c>
    </row>
    <row r="410" spans="1:16" ht="13.05" customHeight="1" x14ac:dyDescent="0.2">
      <c r="A410" s="46" t="s">
        <v>464</v>
      </c>
      <c r="B410" s="46" t="s">
        <v>465</v>
      </c>
      <c r="C410" s="89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64">
        <f>VLOOKUP(H410,'Metales Pesados 2026'!H410:W886,16,FALSE)</f>
        <v>9</v>
      </c>
      <c r="K410" s="36">
        <f>VLOOKUP(H410,'Metales Pesados 2026'!H410:AJ886,29,FALSE)</f>
        <v>0</v>
      </c>
      <c r="L410" s="60">
        <f>VLOOKUP(H410,'Metales Pesados 2026'!H410:AW886,42,FALSE)</f>
        <v>9</v>
      </c>
      <c r="M410" s="36">
        <f>VLOOKUP(H410,'Metales Pesados 2026'!H410:BJ886,55,FALSE)</f>
        <v>0</v>
      </c>
      <c r="N410" s="36">
        <f>VLOOKUP(H410,'Metales Pesados 2026'!H410:BW886,68,FALSE)</f>
        <v>0</v>
      </c>
      <c r="O410" s="36">
        <f>VLOOKUP(H410,'Metales Pesados 2026'!H410:CJ886,81,FALSE)</f>
        <v>0</v>
      </c>
      <c r="P410" s="60">
        <f>VLOOKUP(H410,'Metales Pesados 2026'!H410:CW886,94,FALSE)</f>
        <v>0</v>
      </c>
    </row>
    <row r="411" spans="1:16" ht="13.05" customHeight="1" x14ac:dyDescent="0.2">
      <c r="A411" s="46" t="s">
        <v>464</v>
      </c>
      <c r="B411" s="46" t="s">
        <v>465</v>
      </c>
      <c r="C411" s="89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64">
        <f>VLOOKUP(H411,'Metales Pesados 2026'!H411:W887,16,FALSE)</f>
        <v>0</v>
      </c>
      <c r="K411" s="36">
        <f>VLOOKUP(H411,'Metales Pesados 2026'!H411:AJ887,29,FALSE)</f>
        <v>0</v>
      </c>
      <c r="L411" s="60">
        <f>VLOOKUP(H411,'Metales Pesados 2026'!H411:AW887,42,FALSE)</f>
        <v>0</v>
      </c>
      <c r="M411" s="36">
        <f>VLOOKUP(H411,'Metales Pesados 2026'!H411:BJ887,55,FALSE)</f>
        <v>0</v>
      </c>
      <c r="N411" s="36">
        <f>VLOOKUP(H411,'Metales Pesados 2026'!H411:BW887,68,FALSE)</f>
        <v>0</v>
      </c>
      <c r="O411" s="36">
        <f>VLOOKUP(H411,'Metales Pesados 2026'!H411:CJ887,81,FALSE)</f>
        <v>0</v>
      </c>
      <c r="P411" s="60">
        <f>VLOOKUP(H411,'Metales Pesados 2026'!H411:CW887,94,FALSE)</f>
        <v>0</v>
      </c>
    </row>
    <row r="412" spans="1:16" ht="13.05" customHeight="1" x14ac:dyDescent="0.2">
      <c r="A412" s="46" t="s">
        <v>464</v>
      </c>
      <c r="B412" s="46" t="s">
        <v>465</v>
      </c>
      <c r="C412" s="89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64">
        <f>VLOOKUP(H412,'Metales Pesados 2026'!H412:W888,16,FALSE)</f>
        <v>0</v>
      </c>
      <c r="K412" s="36">
        <f>VLOOKUP(H412,'Metales Pesados 2026'!H412:AJ888,29,FALSE)</f>
        <v>0</v>
      </c>
      <c r="L412" s="60">
        <f>VLOOKUP(H412,'Metales Pesados 2026'!H412:AW888,42,FALSE)</f>
        <v>0</v>
      </c>
      <c r="M412" s="36">
        <f>VLOOKUP(H412,'Metales Pesados 2026'!H412:BJ888,55,FALSE)</f>
        <v>0</v>
      </c>
      <c r="N412" s="36">
        <f>VLOOKUP(H412,'Metales Pesados 2026'!H412:BW888,68,FALSE)</f>
        <v>0</v>
      </c>
      <c r="O412" s="36">
        <f>VLOOKUP(H412,'Metales Pesados 2026'!H412:CJ888,81,FALSE)</f>
        <v>0</v>
      </c>
      <c r="P412" s="60">
        <f>VLOOKUP(H412,'Metales Pesados 2026'!H412:CW888,94,FALSE)</f>
        <v>0</v>
      </c>
    </row>
    <row r="413" spans="1:16" ht="13.05" customHeight="1" x14ac:dyDescent="0.2">
      <c r="A413" s="46" t="s">
        <v>464</v>
      </c>
      <c r="B413" s="46" t="s">
        <v>465</v>
      </c>
      <c r="C413" s="89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64">
        <f>VLOOKUP(H413,'Metales Pesados 2026'!H413:W889,16,FALSE)</f>
        <v>0</v>
      </c>
      <c r="K413" s="36">
        <f>VLOOKUP(H413,'Metales Pesados 2026'!H413:AJ889,29,FALSE)</f>
        <v>0</v>
      </c>
      <c r="L413" s="60">
        <f>VLOOKUP(H413,'Metales Pesados 2026'!H413:AW889,42,FALSE)</f>
        <v>0</v>
      </c>
      <c r="M413" s="36">
        <f>VLOOKUP(H413,'Metales Pesados 2026'!H413:BJ889,55,FALSE)</f>
        <v>0</v>
      </c>
      <c r="N413" s="36">
        <f>VLOOKUP(H413,'Metales Pesados 2026'!H413:BW889,68,FALSE)</f>
        <v>0</v>
      </c>
      <c r="O413" s="36">
        <f>VLOOKUP(H413,'Metales Pesados 2026'!H413:CJ889,81,FALSE)</f>
        <v>0</v>
      </c>
      <c r="P413" s="60">
        <f>VLOOKUP(H413,'Metales Pesados 2026'!H413:CW889,94,FALSE)</f>
        <v>0</v>
      </c>
    </row>
    <row r="414" spans="1:16" ht="13.05" customHeight="1" x14ac:dyDescent="0.2">
      <c r="A414" s="46" t="s">
        <v>464</v>
      </c>
      <c r="B414" s="46" t="s">
        <v>465</v>
      </c>
      <c r="C414" s="89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64">
        <f>VLOOKUP(H414,'Metales Pesados 2026'!H414:W890,16,FALSE)</f>
        <v>0</v>
      </c>
      <c r="K414" s="36">
        <f>VLOOKUP(H414,'Metales Pesados 2026'!H414:AJ890,29,FALSE)</f>
        <v>0</v>
      </c>
      <c r="L414" s="60">
        <f>VLOOKUP(H414,'Metales Pesados 2026'!H414:AW890,42,FALSE)</f>
        <v>0</v>
      </c>
      <c r="M414" s="36">
        <f>VLOOKUP(H414,'Metales Pesados 2026'!H414:BJ890,55,FALSE)</f>
        <v>0</v>
      </c>
      <c r="N414" s="36">
        <f>VLOOKUP(H414,'Metales Pesados 2026'!H414:BW890,68,FALSE)</f>
        <v>0</v>
      </c>
      <c r="O414" s="36">
        <f>VLOOKUP(H414,'Metales Pesados 2026'!H414:CJ890,81,FALSE)</f>
        <v>0</v>
      </c>
      <c r="P414" s="60">
        <f>VLOOKUP(H414,'Metales Pesados 2026'!H414:CW890,94,FALSE)</f>
        <v>0</v>
      </c>
    </row>
    <row r="415" spans="1:16" ht="13.05" customHeight="1" x14ac:dyDescent="0.2">
      <c r="A415" s="46" t="s">
        <v>464</v>
      </c>
      <c r="B415" s="46" t="s">
        <v>465</v>
      </c>
      <c r="C415" s="89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64">
        <f>VLOOKUP(H415,'Metales Pesados 2026'!H415:W891,16,FALSE)</f>
        <v>0</v>
      </c>
      <c r="K415" s="36">
        <f>VLOOKUP(H415,'Metales Pesados 2026'!H415:AJ891,29,FALSE)</f>
        <v>0</v>
      </c>
      <c r="L415" s="60">
        <f>VLOOKUP(H415,'Metales Pesados 2026'!H415:AW891,42,FALSE)</f>
        <v>0</v>
      </c>
      <c r="M415" s="36">
        <f>VLOOKUP(H415,'Metales Pesados 2026'!H415:BJ891,55,FALSE)</f>
        <v>0</v>
      </c>
      <c r="N415" s="36">
        <f>VLOOKUP(H415,'Metales Pesados 2026'!H415:BW891,68,FALSE)</f>
        <v>0</v>
      </c>
      <c r="O415" s="36">
        <f>VLOOKUP(H415,'Metales Pesados 2026'!H415:CJ891,81,FALSE)</f>
        <v>0</v>
      </c>
      <c r="P415" s="60">
        <f>VLOOKUP(H415,'Metales Pesados 2026'!H415:CW891,94,FALSE)</f>
        <v>0</v>
      </c>
    </row>
    <row r="416" spans="1:16" ht="13.05" customHeight="1" x14ac:dyDescent="0.2">
      <c r="A416" s="46" t="s">
        <v>464</v>
      </c>
      <c r="B416" s="46" t="s">
        <v>465</v>
      </c>
      <c r="C416" s="89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64">
        <f>VLOOKUP(H416,'Metales Pesados 2026'!H416:W892,16,FALSE)</f>
        <v>0</v>
      </c>
      <c r="K416" s="36">
        <f>VLOOKUP(H416,'Metales Pesados 2026'!H416:AJ892,29,FALSE)</f>
        <v>0</v>
      </c>
      <c r="L416" s="60">
        <f>VLOOKUP(H416,'Metales Pesados 2026'!H416:AW892,42,FALSE)</f>
        <v>0</v>
      </c>
      <c r="M416" s="36">
        <f>VLOOKUP(H416,'Metales Pesados 2026'!H416:BJ892,55,FALSE)</f>
        <v>0</v>
      </c>
      <c r="N416" s="36">
        <f>VLOOKUP(H416,'Metales Pesados 2026'!H416:BW892,68,FALSE)</f>
        <v>0</v>
      </c>
      <c r="O416" s="36">
        <f>VLOOKUP(H416,'Metales Pesados 2026'!H416:CJ892,81,FALSE)</f>
        <v>0</v>
      </c>
      <c r="P416" s="60">
        <f>VLOOKUP(H416,'Metales Pesados 2026'!H416:CW892,94,FALSE)</f>
        <v>0</v>
      </c>
    </row>
    <row r="417" spans="1:16" ht="13.05" customHeight="1" x14ac:dyDescent="0.2">
      <c r="A417" s="46" t="s">
        <v>464</v>
      </c>
      <c r="B417" s="46" t="s">
        <v>465</v>
      </c>
      <c r="C417" s="89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64">
        <f>VLOOKUP(H417,'Metales Pesados 2026'!H417:W893,16,FALSE)</f>
        <v>0</v>
      </c>
      <c r="K417" s="36">
        <f>VLOOKUP(H417,'Metales Pesados 2026'!H417:AJ893,29,FALSE)</f>
        <v>0</v>
      </c>
      <c r="L417" s="60">
        <f>VLOOKUP(H417,'Metales Pesados 2026'!H417:AW893,42,FALSE)</f>
        <v>0</v>
      </c>
      <c r="M417" s="36">
        <f>VLOOKUP(H417,'Metales Pesados 2026'!H417:BJ893,55,FALSE)</f>
        <v>0</v>
      </c>
      <c r="N417" s="36">
        <f>VLOOKUP(H417,'Metales Pesados 2026'!H417:BW893,68,FALSE)</f>
        <v>0</v>
      </c>
      <c r="O417" s="36">
        <f>VLOOKUP(H417,'Metales Pesados 2026'!H417:CJ893,81,FALSE)</f>
        <v>0</v>
      </c>
      <c r="P417" s="60">
        <f>VLOOKUP(H417,'Metales Pesados 2026'!H417:CW893,94,FALSE)</f>
        <v>0</v>
      </c>
    </row>
    <row r="418" spans="1:16" ht="13.05" customHeight="1" x14ac:dyDescent="0.2">
      <c r="A418" s="46" t="s">
        <v>464</v>
      </c>
      <c r="B418" s="46" t="s">
        <v>479</v>
      </c>
      <c r="C418" s="89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64">
        <f>VLOOKUP(H418,'Metales Pesados 2026'!H418:W894,16,FALSE)</f>
        <v>0</v>
      </c>
      <c r="K418" s="36">
        <f>VLOOKUP(H418,'Metales Pesados 2026'!H418:AJ894,29,FALSE)</f>
        <v>0</v>
      </c>
      <c r="L418" s="60">
        <f>VLOOKUP(H418,'Metales Pesados 2026'!H418:AW894,42,FALSE)</f>
        <v>0</v>
      </c>
      <c r="M418" s="36">
        <f>VLOOKUP(H418,'Metales Pesados 2026'!H418:BJ894,55,FALSE)</f>
        <v>0</v>
      </c>
      <c r="N418" s="36">
        <f>VLOOKUP(H418,'Metales Pesados 2026'!H418:BW894,68,FALSE)</f>
        <v>0</v>
      </c>
      <c r="O418" s="36">
        <f>VLOOKUP(H418,'Metales Pesados 2026'!H418:CJ894,81,FALSE)</f>
        <v>0</v>
      </c>
      <c r="P418" s="60">
        <f>VLOOKUP(H418,'Metales Pesados 2026'!H418:CW894,94,FALSE)</f>
        <v>0</v>
      </c>
    </row>
    <row r="419" spans="1:16" ht="13.05" customHeight="1" x14ac:dyDescent="0.2">
      <c r="A419" s="46" t="s">
        <v>464</v>
      </c>
      <c r="B419" s="46" t="s">
        <v>479</v>
      </c>
      <c r="C419" s="89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64">
        <f>VLOOKUP(H419,'Metales Pesados 2026'!H419:W895,16,FALSE)</f>
        <v>0</v>
      </c>
      <c r="K419" s="36">
        <f>VLOOKUP(H419,'Metales Pesados 2026'!H419:AJ895,29,FALSE)</f>
        <v>0</v>
      </c>
      <c r="L419" s="60">
        <f>VLOOKUP(H419,'Metales Pesados 2026'!H419:AW895,42,FALSE)</f>
        <v>0</v>
      </c>
      <c r="M419" s="36">
        <f>VLOOKUP(H419,'Metales Pesados 2026'!H419:BJ895,55,FALSE)</f>
        <v>0</v>
      </c>
      <c r="N419" s="36">
        <f>VLOOKUP(H419,'Metales Pesados 2026'!H419:BW895,68,FALSE)</f>
        <v>0</v>
      </c>
      <c r="O419" s="36">
        <f>VLOOKUP(H419,'Metales Pesados 2026'!H419:CJ895,81,FALSE)</f>
        <v>0</v>
      </c>
      <c r="P419" s="60">
        <f>VLOOKUP(H419,'Metales Pesados 2026'!H419:CW895,94,FALSE)</f>
        <v>0</v>
      </c>
    </row>
    <row r="420" spans="1:16" ht="13.05" customHeight="1" x14ac:dyDescent="0.2">
      <c r="A420" s="46" t="s">
        <v>464</v>
      </c>
      <c r="B420" s="46" t="s">
        <v>479</v>
      </c>
      <c r="C420" s="89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64">
        <f>VLOOKUP(H420,'Metales Pesados 2026'!H420:W896,16,FALSE)</f>
        <v>0</v>
      </c>
      <c r="K420" s="36">
        <f>VLOOKUP(H420,'Metales Pesados 2026'!H420:AJ896,29,FALSE)</f>
        <v>0</v>
      </c>
      <c r="L420" s="60">
        <f>VLOOKUP(H420,'Metales Pesados 2026'!H420:AW896,42,FALSE)</f>
        <v>0</v>
      </c>
      <c r="M420" s="36">
        <f>VLOOKUP(H420,'Metales Pesados 2026'!H420:BJ896,55,FALSE)</f>
        <v>0</v>
      </c>
      <c r="N420" s="36">
        <f>VLOOKUP(H420,'Metales Pesados 2026'!H420:BW896,68,FALSE)</f>
        <v>0</v>
      </c>
      <c r="O420" s="36">
        <f>VLOOKUP(H420,'Metales Pesados 2026'!H420:CJ896,81,FALSE)</f>
        <v>0</v>
      </c>
      <c r="P420" s="60">
        <f>VLOOKUP(H420,'Metales Pesados 2026'!H420:CW896,94,FALSE)</f>
        <v>0</v>
      </c>
    </row>
    <row r="421" spans="1:16" ht="13.05" customHeight="1" x14ac:dyDescent="0.2">
      <c r="A421" s="46" t="s">
        <v>464</v>
      </c>
      <c r="B421" s="46" t="s">
        <v>479</v>
      </c>
      <c r="C421" s="89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64">
        <f>VLOOKUP(H421,'Metales Pesados 2026'!H421:W897,16,FALSE)</f>
        <v>0</v>
      </c>
      <c r="K421" s="36">
        <f>VLOOKUP(H421,'Metales Pesados 2026'!H421:AJ897,29,FALSE)</f>
        <v>0</v>
      </c>
      <c r="L421" s="60">
        <f>VLOOKUP(H421,'Metales Pesados 2026'!H421:AW897,42,FALSE)</f>
        <v>0</v>
      </c>
      <c r="M421" s="36">
        <f>VLOOKUP(H421,'Metales Pesados 2026'!H421:BJ897,55,FALSE)</f>
        <v>0</v>
      </c>
      <c r="N421" s="36">
        <f>VLOOKUP(H421,'Metales Pesados 2026'!H421:BW897,68,FALSE)</f>
        <v>0</v>
      </c>
      <c r="O421" s="36">
        <f>VLOOKUP(H421,'Metales Pesados 2026'!H421:CJ897,81,FALSE)</f>
        <v>0</v>
      </c>
      <c r="P421" s="60">
        <f>VLOOKUP(H421,'Metales Pesados 2026'!H421:CW897,94,FALSE)</f>
        <v>0</v>
      </c>
    </row>
    <row r="422" spans="1:16" ht="13.05" customHeight="1" x14ac:dyDescent="0.2">
      <c r="A422" s="46" t="s">
        <v>464</v>
      </c>
      <c r="B422" s="46" t="s">
        <v>479</v>
      </c>
      <c r="C422" s="89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64">
        <f>VLOOKUP(H422,'Metales Pesados 2026'!H422:W898,16,FALSE)</f>
        <v>0</v>
      </c>
      <c r="K422" s="36">
        <f>VLOOKUP(H422,'Metales Pesados 2026'!H422:AJ898,29,FALSE)</f>
        <v>0</v>
      </c>
      <c r="L422" s="60">
        <f>VLOOKUP(H422,'Metales Pesados 2026'!H422:AW898,42,FALSE)</f>
        <v>0</v>
      </c>
      <c r="M422" s="36">
        <f>VLOOKUP(H422,'Metales Pesados 2026'!H422:BJ898,55,FALSE)</f>
        <v>0</v>
      </c>
      <c r="N422" s="36">
        <f>VLOOKUP(H422,'Metales Pesados 2026'!H422:BW898,68,FALSE)</f>
        <v>0</v>
      </c>
      <c r="O422" s="36">
        <f>VLOOKUP(H422,'Metales Pesados 2026'!H422:CJ898,81,FALSE)</f>
        <v>0</v>
      </c>
      <c r="P422" s="60">
        <f>VLOOKUP(H422,'Metales Pesados 2026'!H422:CW898,94,FALSE)</f>
        <v>0</v>
      </c>
    </row>
    <row r="423" spans="1:16" ht="13.05" customHeight="1" x14ac:dyDescent="0.2">
      <c r="A423" s="46" t="s">
        <v>464</v>
      </c>
      <c r="B423" s="46" t="s">
        <v>479</v>
      </c>
      <c r="C423" s="89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64">
        <f>VLOOKUP(H423,'Metales Pesados 2026'!H423:W899,16,FALSE)</f>
        <v>0</v>
      </c>
      <c r="K423" s="36">
        <f>VLOOKUP(H423,'Metales Pesados 2026'!H423:AJ899,29,FALSE)</f>
        <v>0</v>
      </c>
      <c r="L423" s="60">
        <f>VLOOKUP(H423,'Metales Pesados 2026'!H423:AW899,42,FALSE)</f>
        <v>0</v>
      </c>
      <c r="M423" s="36">
        <f>VLOOKUP(H423,'Metales Pesados 2026'!H423:BJ899,55,FALSE)</f>
        <v>0</v>
      </c>
      <c r="N423" s="36">
        <f>VLOOKUP(H423,'Metales Pesados 2026'!H423:BW899,68,FALSE)</f>
        <v>0</v>
      </c>
      <c r="O423" s="36">
        <f>VLOOKUP(H423,'Metales Pesados 2026'!H423:CJ899,81,FALSE)</f>
        <v>0</v>
      </c>
      <c r="P423" s="60">
        <f>VLOOKUP(H423,'Metales Pesados 2026'!H423:CW899,94,FALSE)</f>
        <v>0</v>
      </c>
    </row>
    <row r="424" spans="1:16" ht="13.05" customHeight="1" x14ac:dyDescent="0.2">
      <c r="A424" s="46" t="s">
        <v>464</v>
      </c>
      <c r="B424" s="46" t="s">
        <v>479</v>
      </c>
      <c r="C424" s="89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64">
        <f>VLOOKUP(H424,'Metales Pesados 2026'!H424:W900,16,FALSE)</f>
        <v>0</v>
      </c>
      <c r="K424" s="36">
        <f>VLOOKUP(H424,'Metales Pesados 2026'!H424:AJ900,29,FALSE)</f>
        <v>0</v>
      </c>
      <c r="L424" s="60">
        <f>VLOOKUP(H424,'Metales Pesados 2026'!H424:AW900,42,FALSE)</f>
        <v>0</v>
      </c>
      <c r="M424" s="36">
        <f>VLOOKUP(H424,'Metales Pesados 2026'!H424:BJ900,55,FALSE)</f>
        <v>0</v>
      </c>
      <c r="N424" s="36">
        <f>VLOOKUP(H424,'Metales Pesados 2026'!H424:BW900,68,FALSE)</f>
        <v>0</v>
      </c>
      <c r="O424" s="36">
        <f>VLOOKUP(H424,'Metales Pesados 2026'!H424:CJ900,81,FALSE)</f>
        <v>0</v>
      </c>
      <c r="P424" s="60">
        <f>VLOOKUP(H424,'Metales Pesados 2026'!H424:CW900,94,FALSE)</f>
        <v>0</v>
      </c>
    </row>
    <row r="425" spans="1:16" ht="13.05" customHeight="1" x14ac:dyDescent="0.2">
      <c r="A425" s="46" t="s">
        <v>464</v>
      </c>
      <c r="B425" s="46" t="s">
        <v>479</v>
      </c>
      <c r="C425" s="89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64">
        <f>VLOOKUP(H425,'Metales Pesados 2026'!H425:W901,16,FALSE)</f>
        <v>0</v>
      </c>
      <c r="K425" s="36">
        <f>VLOOKUP(H425,'Metales Pesados 2026'!H425:AJ901,29,FALSE)</f>
        <v>0</v>
      </c>
      <c r="L425" s="60">
        <f>VLOOKUP(H425,'Metales Pesados 2026'!H425:AW901,42,FALSE)</f>
        <v>0</v>
      </c>
      <c r="M425" s="36">
        <f>VLOOKUP(H425,'Metales Pesados 2026'!H425:BJ901,55,FALSE)</f>
        <v>0</v>
      </c>
      <c r="N425" s="36">
        <f>VLOOKUP(H425,'Metales Pesados 2026'!H425:BW901,68,FALSE)</f>
        <v>0</v>
      </c>
      <c r="O425" s="36">
        <f>VLOOKUP(H425,'Metales Pesados 2026'!H425:CJ901,81,FALSE)</f>
        <v>0</v>
      </c>
      <c r="P425" s="60">
        <f>VLOOKUP(H425,'Metales Pesados 2026'!H425:CW901,94,FALSE)</f>
        <v>0</v>
      </c>
    </row>
    <row r="426" spans="1:16" ht="13.05" customHeight="1" x14ac:dyDescent="0.2">
      <c r="A426" s="46" t="s">
        <v>464</v>
      </c>
      <c r="B426" s="46" t="s">
        <v>487</v>
      </c>
      <c r="C426" s="89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64">
        <f>VLOOKUP(H426,'Metales Pesados 2026'!H426:W902,16,FALSE)</f>
        <v>0</v>
      </c>
      <c r="K426" s="36">
        <f>VLOOKUP(H426,'Metales Pesados 2026'!H426:AJ902,29,FALSE)</f>
        <v>0</v>
      </c>
      <c r="L426" s="60">
        <f>VLOOKUP(H426,'Metales Pesados 2026'!H426:AW902,42,FALSE)</f>
        <v>0</v>
      </c>
      <c r="M426" s="36">
        <f>VLOOKUP(H426,'Metales Pesados 2026'!H426:BJ902,55,FALSE)</f>
        <v>0</v>
      </c>
      <c r="N426" s="36">
        <f>VLOOKUP(H426,'Metales Pesados 2026'!H426:BW902,68,FALSE)</f>
        <v>0</v>
      </c>
      <c r="O426" s="36">
        <f>VLOOKUP(H426,'Metales Pesados 2026'!H426:CJ902,81,FALSE)</f>
        <v>0</v>
      </c>
      <c r="P426" s="60">
        <f>VLOOKUP(H426,'Metales Pesados 2026'!H426:CW902,94,FALSE)</f>
        <v>0</v>
      </c>
    </row>
    <row r="427" spans="1:16" ht="13.05" customHeight="1" x14ac:dyDescent="0.2">
      <c r="A427" s="46" t="s">
        <v>15</v>
      </c>
      <c r="B427" s="46" t="s">
        <v>448</v>
      </c>
      <c r="C427" s="89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64">
        <f>VLOOKUP(H427,'Metales Pesados 2026'!H427:W903,16,FALSE)</f>
        <v>0</v>
      </c>
      <c r="K427" s="36">
        <f>VLOOKUP(H427,'Metales Pesados 2026'!H427:AJ903,29,FALSE)</f>
        <v>0</v>
      </c>
      <c r="L427" s="60">
        <f>VLOOKUP(H427,'Metales Pesados 2026'!H427:AW903,42,FALSE)</f>
        <v>0</v>
      </c>
      <c r="M427" s="36">
        <f>VLOOKUP(H427,'Metales Pesados 2026'!H427:BJ903,55,FALSE)</f>
        <v>0</v>
      </c>
      <c r="N427" s="36">
        <f>VLOOKUP(H427,'Metales Pesados 2026'!H427:BW903,68,FALSE)</f>
        <v>0</v>
      </c>
      <c r="O427" s="36">
        <f>VLOOKUP(H427,'Metales Pesados 2026'!H427:CJ903,81,FALSE)</f>
        <v>0</v>
      </c>
      <c r="P427" s="60">
        <f>VLOOKUP(H427,'Metales Pesados 2026'!H427:CW903,94,FALSE)</f>
        <v>0</v>
      </c>
    </row>
    <row r="428" spans="1:16" ht="13.05" customHeight="1" x14ac:dyDescent="0.2">
      <c r="A428" s="46" t="s">
        <v>15</v>
      </c>
      <c r="B428" s="46" t="s">
        <v>406</v>
      </c>
      <c r="C428" s="89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64">
        <f>VLOOKUP(H428,'Metales Pesados 2026'!H428:W904,16,FALSE)</f>
        <v>0</v>
      </c>
      <c r="K428" s="36">
        <f>VLOOKUP(H428,'Metales Pesados 2026'!H428:AJ904,29,FALSE)</f>
        <v>0</v>
      </c>
      <c r="L428" s="60">
        <f>VLOOKUP(H428,'Metales Pesados 2026'!H428:AW904,42,FALSE)</f>
        <v>0</v>
      </c>
      <c r="M428" s="36">
        <f>VLOOKUP(H428,'Metales Pesados 2026'!H428:BJ904,55,FALSE)</f>
        <v>0</v>
      </c>
      <c r="N428" s="36">
        <f>VLOOKUP(H428,'Metales Pesados 2026'!H428:BW904,68,FALSE)</f>
        <v>0</v>
      </c>
      <c r="O428" s="36">
        <f>VLOOKUP(H428,'Metales Pesados 2026'!H428:CJ904,81,FALSE)</f>
        <v>0</v>
      </c>
      <c r="P428" s="60">
        <f>VLOOKUP(H428,'Metales Pesados 2026'!H428:CW904,94,FALSE)</f>
        <v>0</v>
      </c>
    </row>
    <row r="429" spans="1:16" ht="13.05" customHeight="1" x14ac:dyDescent="0.2">
      <c r="A429" s="46" t="s">
        <v>464</v>
      </c>
      <c r="B429" s="46" t="s">
        <v>487</v>
      </c>
      <c r="C429" s="89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64">
        <f>VLOOKUP(H429,'Metales Pesados 2026'!H429:W905,16,FALSE)</f>
        <v>0</v>
      </c>
      <c r="K429" s="36">
        <f>VLOOKUP(H429,'Metales Pesados 2026'!H429:AJ905,29,FALSE)</f>
        <v>0</v>
      </c>
      <c r="L429" s="60">
        <f>VLOOKUP(H429,'Metales Pesados 2026'!H429:AW905,42,FALSE)</f>
        <v>0</v>
      </c>
      <c r="M429" s="36">
        <f>VLOOKUP(H429,'Metales Pesados 2026'!H429:BJ905,55,FALSE)</f>
        <v>0</v>
      </c>
      <c r="N429" s="36">
        <f>VLOOKUP(H429,'Metales Pesados 2026'!H429:BW905,68,FALSE)</f>
        <v>0</v>
      </c>
      <c r="O429" s="36">
        <f>VLOOKUP(H429,'Metales Pesados 2026'!H429:CJ905,81,FALSE)</f>
        <v>0</v>
      </c>
      <c r="P429" s="60">
        <f>VLOOKUP(H429,'Metales Pesados 2026'!H429:CW905,94,FALSE)</f>
        <v>0</v>
      </c>
    </row>
    <row r="430" spans="1:16" ht="13.05" customHeight="1" x14ac:dyDescent="0.2">
      <c r="A430" s="46" t="s">
        <v>464</v>
      </c>
      <c r="B430" s="46" t="s">
        <v>487</v>
      </c>
      <c r="C430" s="89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64">
        <f>VLOOKUP(H430,'Metales Pesados 2026'!H430:W906,16,FALSE)</f>
        <v>0</v>
      </c>
      <c r="K430" s="36">
        <f>VLOOKUP(H430,'Metales Pesados 2026'!H430:AJ906,29,FALSE)</f>
        <v>0</v>
      </c>
      <c r="L430" s="60">
        <f>VLOOKUP(H430,'Metales Pesados 2026'!H430:AW906,42,FALSE)</f>
        <v>0</v>
      </c>
      <c r="M430" s="36">
        <f>VLOOKUP(H430,'Metales Pesados 2026'!H430:BJ906,55,FALSE)</f>
        <v>0</v>
      </c>
      <c r="N430" s="36">
        <f>VLOOKUP(H430,'Metales Pesados 2026'!H430:BW906,68,FALSE)</f>
        <v>0</v>
      </c>
      <c r="O430" s="36">
        <f>VLOOKUP(H430,'Metales Pesados 2026'!H430:CJ906,81,FALSE)</f>
        <v>0</v>
      </c>
      <c r="P430" s="60">
        <f>VLOOKUP(H430,'Metales Pesados 2026'!H430:CW906,94,FALSE)</f>
        <v>0</v>
      </c>
    </row>
    <row r="431" spans="1:16" ht="13.05" customHeight="1" x14ac:dyDescent="0.2">
      <c r="A431" s="46" t="s">
        <v>464</v>
      </c>
      <c r="B431" s="46" t="s">
        <v>487</v>
      </c>
      <c r="C431" s="89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64">
        <f>VLOOKUP(H431,'Metales Pesados 2026'!H431:W907,16,FALSE)</f>
        <v>0</v>
      </c>
      <c r="K431" s="36">
        <f>VLOOKUP(H431,'Metales Pesados 2026'!H431:AJ907,29,FALSE)</f>
        <v>0</v>
      </c>
      <c r="L431" s="60">
        <f>VLOOKUP(H431,'Metales Pesados 2026'!H431:AW907,42,FALSE)</f>
        <v>0</v>
      </c>
      <c r="M431" s="36">
        <f>VLOOKUP(H431,'Metales Pesados 2026'!H431:BJ907,55,FALSE)</f>
        <v>0</v>
      </c>
      <c r="N431" s="36">
        <f>VLOOKUP(H431,'Metales Pesados 2026'!H431:BW907,68,FALSE)</f>
        <v>0</v>
      </c>
      <c r="O431" s="36">
        <f>VLOOKUP(H431,'Metales Pesados 2026'!H431:CJ907,81,FALSE)</f>
        <v>0</v>
      </c>
      <c r="P431" s="60">
        <f>VLOOKUP(H431,'Metales Pesados 2026'!H431:CW907,94,FALSE)</f>
        <v>0</v>
      </c>
    </row>
    <row r="432" spans="1:16" ht="13.05" customHeight="1" x14ac:dyDescent="0.2">
      <c r="A432" s="46" t="s">
        <v>464</v>
      </c>
      <c r="B432" s="46" t="s">
        <v>487</v>
      </c>
      <c r="C432" s="89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64">
        <f>VLOOKUP(H432,'Metales Pesados 2026'!H432:W908,16,FALSE)</f>
        <v>0</v>
      </c>
      <c r="K432" s="36">
        <f>VLOOKUP(H432,'Metales Pesados 2026'!H432:AJ908,29,FALSE)</f>
        <v>0</v>
      </c>
      <c r="L432" s="60">
        <f>VLOOKUP(H432,'Metales Pesados 2026'!H432:AW908,42,FALSE)</f>
        <v>0</v>
      </c>
      <c r="M432" s="36">
        <f>VLOOKUP(H432,'Metales Pesados 2026'!H432:BJ908,55,FALSE)</f>
        <v>0</v>
      </c>
      <c r="N432" s="36">
        <f>VLOOKUP(H432,'Metales Pesados 2026'!H432:BW908,68,FALSE)</f>
        <v>0</v>
      </c>
      <c r="O432" s="36">
        <f>VLOOKUP(H432,'Metales Pesados 2026'!H432:CJ908,81,FALSE)</f>
        <v>0</v>
      </c>
      <c r="P432" s="60">
        <f>VLOOKUP(H432,'Metales Pesados 2026'!H432:CW908,94,FALSE)</f>
        <v>0</v>
      </c>
    </row>
    <row r="433" spans="1:16" ht="13.05" customHeight="1" x14ac:dyDescent="0.2">
      <c r="A433" s="46" t="s">
        <v>464</v>
      </c>
      <c r="B433" s="46" t="s">
        <v>487</v>
      </c>
      <c r="C433" s="89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64">
        <f>VLOOKUP(H433,'Metales Pesados 2026'!H433:W909,16,FALSE)</f>
        <v>0</v>
      </c>
      <c r="K433" s="36">
        <f>VLOOKUP(H433,'Metales Pesados 2026'!H433:AJ909,29,FALSE)</f>
        <v>0</v>
      </c>
      <c r="L433" s="60">
        <f>VLOOKUP(H433,'Metales Pesados 2026'!H433:AW909,42,FALSE)</f>
        <v>0</v>
      </c>
      <c r="M433" s="36">
        <f>VLOOKUP(H433,'Metales Pesados 2026'!H433:BJ909,55,FALSE)</f>
        <v>0</v>
      </c>
      <c r="N433" s="36">
        <f>VLOOKUP(H433,'Metales Pesados 2026'!H433:BW909,68,FALSE)</f>
        <v>0</v>
      </c>
      <c r="O433" s="36">
        <f>VLOOKUP(H433,'Metales Pesados 2026'!H433:CJ909,81,FALSE)</f>
        <v>0</v>
      </c>
      <c r="P433" s="60">
        <f>VLOOKUP(H433,'Metales Pesados 2026'!H433:CW909,94,FALSE)</f>
        <v>0</v>
      </c>
    </row>
    <row r="434" spans="1:16" ht="13.05" customHeight="1" x14ac:dyDescent="0.2">
      <c r="A434" s="46" t="s">
        <v>464</v>
      </c>
      <c r="B434" s="46" t="s">
        <v>487</v>
      </c>
      <c r="C434" s="89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64">
        <f>VLOOKUP(H434,'Metales Pesados 2026'!H434:W910,16,FALSE)</f>
        <v>0</v>
      </c>
      <c r="K434" s="36">
        <f>VLOOKUP(H434,'Metales Pesados 2026'!H434:AJ910,29,FALSE)</f>
        <v>0</v>
      </c>
      <c r="L434" s="60">
        <f>VLOOKUP(H434,'Metales Pesados 2026'!H434:AW910,42,FALSE)</f>
        <v>0</v>
      </c>
      <c r="M434" s="36">
        <f>VLOOKUP(H434,'Metales Pesados 2026'!H434:BJ910,55,FALSE)</f>
        <v>0</v>
      </c>
      <c r="N434" s="36">
        <f>VLOOKUP(H434,'Metales Pesados 2026'!H434:BW910,68,FALSE)</f>
        <v>0</v>
      </c>
      <c r="O434" s="36">
        <f>VLOOKUP(H434,'Metales Pesados 2026'!H434:CJ910,81,FALSE)</f>
        <v>0</v>
      </c>
      <c r="P434" s="60">
        <f>VLOOKUP(H434,'Metales Pesados 2026'!H434:CW910,94,FALSE)</f>
        <v>0</v>
      </c>
    </row>
    <row r="435" spans="1:16" ht="13.05" customHeight="1" x14ac:dyDescent="0.2">
      <c r="A435" s="46" t="s">
        <v>464</v>
      </c>
      <c r="B435" s="46" t="s">
        <v>497</v>
      </c>
      <c r="C435" s="89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64">
        <f>VLOOKUP(H435,'Metales Pesados 2026'!H435:W911,16,FALSE)</f>
        <v>0</v>
      </c>
      <c r="K435" s="36">
        <f>VLOOKUP(H435,'Metales Pesados 2026'!H435:AJ911,29,FALSE)</f>
        <v>0</v>
      </c>
      <c r="L435" s="60">
        <f>VLOOKUP(H435,'Metales Pesados 2026'!H435:AW911,42,FALSE)</f>
        <v>0</v>
      </c>
      <c r="M435" s="36">
        <f>VLOOKUP(H435,'Metales Pesados 2026'!H435:BJ911,55,FALSE)</f>
        <v>0</v>
      </c>
      <c r="N435" s="36">
        <f>VLOOKUP(H435,'Metales Pesados 2026'!H435:BW911,68,FALSE)</f>
        <v>0</v>
      </c>
      <c r="O435" s="36">
        <f>VLOOKUP(H435,'Metales Pesados 2026'!H435:CJ911,81,FALSE)</f>
        <v>0</v>
      </c>
      <c r="P435" s="60">
        <f>VLOOKUP(H435,'Metales Pesados 2026'!H435:CW911,94,FALSE)</f>
        <v>0</v>
      </c>
    </row>
    <row r="436" spans="1:16" ht="13.05" customHeight="1" x14ac:dyDescent="0.2">
      <c r="A436" s="46" t="s">
        <v>464</v>
      </c>
      <c r="B436" s="46" t="s">
        <v>497</v>
      </c>
      <c r="C436" s="89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64">
        <f>VLOOKUP(H436,'Metales Pesados 2026'!H436:W912,16,FALSE)</f>
        <v>0</v>
      </c>
      <c r="K436" s="36">
        <f>VLOOKUP(H436,'Metales Pesados 2026'!H436:AJ912,29,FALSE)</f>
        <v>0</v>
      </c>
      <c r="L436" s="60">
        <f>VLOOKUP(H436,'Metales Pesados 2026'!H436:AW912,42,FALSE)</f>
        <v>0</v>
      </c>
      <c r="M436" s="36">
        <f>VLOOKUP(H436,'Metales Pesados 2026'!H436:BJ912,55,FALSE)</f>
        <v>0</v>
      </c>
      <c r="N436" s="36">
        <f>VLOOKUP(H436,'Metales Pesados 2026'!H436:BW912,68,FALSE)</f>
        <v>0</v>
      </c>
      <c r="O436" s="36">
        <f>VLOOKUP(H436,'Metales Pesados 2026'!H436:CJ912,81,FALSE)</f>
        <v>0</v>
      </c>
      <c r="P436" s="60">
        <f>VLOOKUP(H436,'Metales Pesados 2026'!H436:CW912,94,FALSE)</f>
        <v>0</v>
      </c>
    </row>
    <row r="437" spans="1:16" ht="13.05" customHeight="1" x14ac:dyDescent="0.2">
      <c r="A437" s="46" t="s">
        <v>464</v>
      </c>
      <c r="B437" s="46" t="s">
        <v>497</v>
      </c>
      <c r="C437" s="89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64">
        <f>VLOOKUP(H437,'Metales Pesados 2026'!H437:W913,16,FALSE)</f>
        <v>0</v>
      </c>
      <c r="K437" s="36">
        <f>VLOOKUP(H437,'Metales Pesados 2026'!H437:AJ913,29,FALSE)</f>
        <v>0</v>
      </c>
      <c r="L437" s="60">
        <f>VLOOKUP(H437,'Metales Pesados 2026'!H437:AW913,42,FALSE)</f>
        <v>0</v>
      </c>
      <c r="M437" s="36">
        <f>VLOOKUP(H437,'Metales Pesados 2026'!H437:BJ913,55,FALSE)</f>
        <v>0</v>
      </c>
      <c r="N437" s="36">
        <f>VLOOKUP(H437,'Metales Pesados 2026'!H437:BW913,68,FALSE)</f>
        <v>0</v>
      </c>
      <c r="O437" s="36">
        <f>VLOOKUP(H437,'Metales Pesados 2026'!H437:CJ913,81,FALSE)</f>
        <v>0</v>
      </c>
      <c r="P437" s="60">
        <f>VLOOKUP(H437,'Metales Pesados 2026'!H437:CW913,94,FALSE)</f>
        <v>0</v>
      </c>
    </row>
    <row r="438" spans="1:16" ht="13.05" customHeight="1" x14ac:dyDescent="0.2">
      <c r="A438" s="46" t="s">
        <v>464</v>
      </c>
      <c r="B438" s="46" t="s">
        <v>497</v>
      </c>
      <c r="C438" s="89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64">
        <f>VLOOKUP(H438,'Metales Pesados 2026'!H438:W914,16,FALSE)</f>
        <v>0</v>
      </c>
      <c r="K438" s="36">
        <f>VLOOKUP(H438,'Metales Pesados 2026'!H438:AJ914,29,FALSE)</f>
        <v>0</v>
      </c>
      <c r="L438" s="60">
        <f>VLOOKUP(H438,'Metales Pesados 2026'!H438:AW914,42,FALSE)</f>
        <v>0</v>
      </c>
      <c r="M438" s="36">
        <f>VLOOKUP(H438,'Metales Pesados 2026'!H438:BJ914,55,FALSE)</f>
        <v>0</v>
      </c>
      <c r="N438" s="36">
        <f>VLOOKUP(H438,'Metales Pesados 2026'!H438:BW914,68,FALSE)</f>
        <v>0</v>
      </c>
      <c r="O438" s="36">
        <f>VLOOKUP(H438,'Metales Pesados 2026'!H438:CJ914,81,FALSE)</f>
        <v>0</v>
      </c>
      <c r="P438" s="60">
        <f>VLOOKUP(H438,'Metales Pesados 2026'!H438:CW914,94,FALSE)</f>
        <v>0</v>
      </c>
    </row>
    <row r="439" spans="1:16" ht="13.05" customHeight="1" x14ac:dyDescent="0.2">
      <c r="A439" s="46" t="s">
        <v>464</v>
      </c>
      <c r="B439" s="46" t="s">
        <v>497</v>
      </c>
      <c r="C439" s="89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64">
        <f>VLOOKUP(H439,'Metales Pesados 2026'!H439:W915,16,FALSE)</f>
        <v>53</v>
      </c>
      <c r="K439" s="36">
        <f>VLOOKUP(H439,'Metales Pesados 2026'!H439:AJ915,29,FALSE)</f>
        <v>0</v>
      </c>
      <c r="L439" s="60">
        <f>VLOOKUP(H439,'Metales Pesados 2026'!H439:AW915,42,FALSE)</f>
        <v>42</v>
      </c>
      <c r="M439" s="36">
        <f>VLOOKUP(H439,'Metales Pesados 2026'!H439:BJ915,55,FALSE)</f>
        <v>0</v>
      </c>
      <c r="N439" s="36">
        <f>VLOOKUP(H439,'Metales Pesados 2026'!H439:BW915,68,FALSE)</f>
        <v>0</v>
      </c>
      <c r="O439" s="36">
        <f>VLOOKUP(H439,'Metales Pesados 2026'!H439:CJ915,81,FALSE)</f>
        <v>0</v>
      </c>
      <c r="P439" s="60">
        <f>VLOOKUP(H439,'Metales Pesados 2026'!H439:CW915,94,FALSE)</f>
        <v>0</v>
      </c>
    </row>
    <row r="440" spans="1:16" ht="13.05" customHeight="1" x14ac:dyDescent="0.2">
      <c r="A440" s="46" t="s">
        <v>464</v>
      </c>
      <c r="B440" s="46" t="s">
        <v>497</v>
      </c>
      <c r="C440" s="89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64">
        <f>VLOOKUP(H440,'Metales Pesados 2026'!H440:W916,16,FALSE)</f>
        <v>0</v>
      </c>
      <c r="K440" s="36">
        <f>VLOOKUP(H440,'Metales Pesados 2026'!H440:AJ916,29,FALSE)</f>
        <v>0</v>
      </c>
      <c r="L440" s="60">
        <f>VLOOKUP(H440,'Metales Pesados 2026'!H440:AW916,42,FALSE)</f>
        <v>0</v>
      </c>
      <c r="M440" s="36">
        <f>VLOOKUP(H440,'Metales Pesados 2026'!H440:BJ916,55,FALSE)</f>
        <v>0</v>
      </c>
      <c r="N440" s="36">
        <f>VLOOKUP(H440,'Metales Pesados 2026'!H440:BW916,68,FALSE)</f>
        <v>0</v>
      </c>
      <c r="O440" s="36">
        <f>VLOOKUP(H440,'Metales Pesados 2026'!H440:CJ916,81,FALSE)</f>
        <v>0</v>
      </c>
      <c r="P440" s="60">
        <f>VLOOKUP(H440,'Metales Pesados 2026'!H440:CW916,94,FALSE)</f>
        <v>0</v>
      </c>
    </row>
    <row r="441" spans="1:16" ht="13.05" customHeight="1" x14ac:dyDescent="0.2">
      <c r="A441" s="46" t="s">
        <v>464</v>
      </c>
      <c r="B441" s="46" t="s">
        <v>497</v>
      </c>
      <c r="C441" s="89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64">
        <f>VLOOKUP(H441,'Metales Pesados 2026'!H441:W917,16,FALSE)</f>
        <v>6</v>
      </c>
      <c r="K441" s="36">
        <f>VLOOKUP(H441,'Metales Pesados 2026'!H441:AJ917,29,FALSE)</f>
        <v>0</v>
      </c>
      <c r="L441" s="60">
        <f>VLOOKUP(H441,'Metales Pesados 2026'!H441:AW917,42,FALSE)</f>
        <v>5</v>
      </c>
      <c r="M441" s="36">
        <f>VLOOKUP(H441,'Metales Pesados 2026'!H441:BJ917,55,FALSE)</f>
        <v>0</v>
      </c>
      <c r="N441" s="36">
        <f>VLOOKUP(H441,'Metales Pesados 2026'!H441:BW917,68,FALSE)</f>
        <v>0</v>
      </c>
      <c r="O441" s="36">
        <f>VLOOKUP(H441,'Metales Pesados 2026'!H441:CJ917,81,FALSE)</f>
        <v>0</v>
      </c>
      <c r="P441" s="60">
        <f>VLOOKUP(H441,'Metales Pesados 2026'!H441:CW917,94,FALSE)</f>
        <v>0</v>
      </c>
    </row>
    <row r="442" spans="1:16" ht="13.05" customHeight="1" x14ac:dyDescent="0.2">
      <c r="A442" s="46" t="s">
        <v>464</v>
      </c>
      <c r="B442" s="46" t="s">
        <v>497</v>
      </c>
      <c r="C442" s="89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64">
        <f>VLOOKUP(H442,'Metales Pesados 2026'!H442:W918,16,FALSE)</f>
        <v>54</v>
      </c>
      <c r="K442" s="36">
        <f>VLOOKUP(H442,'Metales Pesados 2026'!H442:AJ918,29,FALSE)</f>
        <v>0</v>
      </c>
      <c r="L442" s="60">
        <f>VLOOKUP(H442,'Metales Pesados 2026'!H442:AW918,42,FALSE)</f>
        <v>40</v>
      </c>
      <c r="M442" s="36">
        <f>VLOOKUP(H442,'Metales Pesados 2026'!H442:BJ918,55,FALSE)</f>
        <v>0</v>
      </c>
      <c r="N442" s="36">
        <f>VLOOKUP(H442,'Metales Pesados 2026'!H442:BW918,68,FALSE)</f>
        <v>0</v>
      </c>
      <c r="O442" s="36">
        <f>VLOOKUP(H442,'Metales Pesados 2026'!H442:CJ918,81,FALSE)</f>
        <v>0</v>
      </c>
      <c r="P442" s="60">
        <f>VLOOKUP(H442,'Metales Pesados 2026'!H442:CW918,94,FALSE)</f>
        <v>0</v>
      </c>
    </row>
    <row r="443" spans="1:16" ht="13.05" customHeight="1" x14ac:dyDescent="0.2">
      <c r="A443" s="46" t="s">
        <v>464</v>
      </c>
      <c r="B443" s="46" t="s">
        <v>497</v>
      </c>
      <c r="C443" s="89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64">
        <f>VLOOKUP(H443,'Metales Pesados 2026'!H443:W919,16,FALSE)</f>
        <v>0</v>
      </c>
      <c r="K443" s="36">
        <f>VLOOKUP(H443,'Metales Pesados 2026'!H443:AJ919,29,FALSE)</f>
        <v>0</v>
      </c>
      <c r="L443" s="60">
        <f>VLOOKUP(H443,'Metales Pesados 2026'!H443:AW919,42,FALSE)</f>
        <v>0</v>
      </c>
      <c r="M443" s="36">
        <f>VLOOKUP(H443,'Metales Pesados 2026'!H443:BJ919,55,FALSE)</f>
        <v>0</v>
      </c>
      <c r="N443" s="36">
        <f>VLOOKUP(H443,'Metales Pesados 2026'!H443:BW919,68,FALSE)</f>
        <v>0</v>
      </c>
      <c r="O443" s="36">
        <f>VLOOKUP(H443,'Metales Pesados 2026'!H443:CJ919,81,FALSE)</f>
        <v>0</v>
      </c>
      <c r="P443" s="60">
        <f>VLOOKUP(H443,'Metales Pesados 2026'!H443:CW919,94,FALSE)</f>
        <v>0</v>
      </c>
    </row>
    <row r="444" spans="1:16" ht="13.05" customHeight="1" x14ac:dyDescent="0.2">
      <c r="A444" s="46" t="s">
        <v>464</v>
      </c>
      <c r="B444" s="46" t="s">
        <v>497</v>
      </c>
      <c r="C444" s="89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64">
        <f>VLOOKUP(H444,'Metales Pesados 2026'!H444:W920,16,FALSE)</f>
        <v>0</v>
      </c>
      <c r="K444" s="36">
        <f>VLOOKUP(H444,'Metales Pesados 2026'!H444:AJ920,29,FALSE)</f>
        <v>0</v>
      </c>
      <c r="L444" s="60">
        <f>VLOOKUP(H444,'Metales Pesados 2026'!H444:AW920,42,FALSE)</f>
        <v>0</v>
      </c>
      <c r="M444" s="36">
        <f>VLOOKUP(H444,'Metales Pesados 2026'!H444:BJ920,55,FALSE)</f>
        <v>0</v>
      </c>
      <c r="N444" s="36">
        <f>VLOOKUP(H444,'Metales Pesados 2026'!H444:BW920,68,FALSE)</f>
        <v>0</v>
      </c>
      <c r="O444" s="36">
        <f>VLOOKUP(H444,'Metales Pesados 2026'!H444:CJ920,81,FALSE)</f>
        <v>0</v>
      </c>
      <c r="P444" s="60">
        <f>VLOOKUP(H444,'Metales Pesados 2026'!H444:CW920,94,FALSE)</f>
        <v>0</v>
      </c>
    </row>
    <row r="445" spans="1:16" ht="13.05" customHeight="1" x14ac:dyDescent="0.2">
      <c r="A445" s="46" t="s">
        <v>464</v>
      </c>
      <c r="B445" s="46" t="s">
        <v>497</v>
      </c>
      <c r="C445" s="89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64">
        <f>VLOOKUP(H445,'Metales Pesados 2026'!H445:W921,16,FALSE)</f>
        <v>0</v>
      </c>
      <c r="K445" s="36">
        <f>VLOOKUP(H445,'Metales Pesados 2026'!H445:AJ921,29,FALSE)</f>
        <v>0</v>
      </c>
      <c r="L445" s="60">
        <f>VLOOKUP(H445,'Metales Pesados 2026'!H445:AW921,42,FALSE)</f>
        <v>0</v>
      </c>
      <c r="M445" s="36">
        <f>VLOOKUP(H445,'Metales Pesados 2026'!H445:BJ921,55,FALSE)</f>
        <v>0</v>
      </c>
      <c r="N445" s="36">
        <f>VLOOKUP(H445,'Metales Pesados 2026'!H445:BW921,68,FALSE)</f>
        <v>0</v>
      </c>
      <c r="O445" s="36">
        <f>VLOOKUP(H445,'Metales Pesados 2026'!H445:CJ921,81,FALSE)</f>
        <v>0</v>
      </c>
      <c r="P445" s="60">
        <f>VLOOKUP(H445,'Metales Pesados 2026'!H445:CW921,94,FALSE)</f>
        <v>0</v>
      </c>
    </row>
    <row r="446" spans="1:16" ht="13.05" customHeight="1" x14ac:dyDescent="0.2">
      <c r="A446" s="46" t="s">
        <v>464</v>
      </c>
      <c r="B446" s="46" t="s">
        <v>497</v>
      </c>
      <c r="C446" s="89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64">
        <f>VLOOKUP(H446,'Metales Pesados 2026'!H446:W922,16,FALSE)</f>
        <v>0</v>
      </c>
      <c r="K446" s="36">
        <f>VLOOKUP(H446,'Metales Pesados 2026'!H446:AJ922,29,FALSE)</f>
        <v>0</v>
      </c>
      <c r="L446" s="60">
        <f>VLOOKUP(H446,'Metales Pesados 2026'!H446:AW922,42,FALSE)</f>
        <v>0</v>
      </c>
      <c r="M446" s="36">
        <f>VLOOKUP(H446,'Metales Pesados 2026'!H446:BJ922,55,FALSE)</f>
        <v>0</v>
      </c>
      <c r="N446" s="36">
        <f>VLOOKUP(H446,'Metales Pesados 2026'!H446:BW922,68,FALSE)</f>
        <v>0</v>
      </c>
      <c r="O446" s="36">
        <f>VLOOKUP(H446,'Metales Pesados 2026'!H446:CJ922,81,FALSE)</f>
        <v>0</v>
      </c>
      <c r="P446" s="60">
        <f>VLOOKUP(H446,'Metales Pesados 2026'!H446:CW922,94,FALSE)</f>
        <v>0</v>
      </c>
    </row>
    <row r="447" spans="1:16" ht="13.05" customHeight="1" x14ac:dyDescent="0.2">
      <c r="A447" s="46" t="s">
        <v>464</v>
      </c>
      <c r="B447" s="46" t="s">
        <v>510</v>
      </c>
      <c r="C447" s="89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64">
        <f>VLOOKUP(H447,'Metales Pesados 2026'!H447:W923,16,FALSE)</f>
        <v>91</v>
      </c>
      <c r="K447" s="36">
        <f>VLOOKUP(H447,'Metales Pesados 2026'!H447:AJ923,29,FALSE)</f>
        <v>17</v>
      </c>
      <c r="L447" s="60">
        <f>VLOOKUP(H447,'Metales Pesados 2026'!H447:AW923,42,FALSE)</f>
        <v>78</v>
      </c>
      <c r="M447" s="36">
        <f>VLOOKUP(H447,'Metales Pesados 2026'!H447:BJ923,55,FALSE)</f>
        <v>0</v>
      </c>
      <c r="N447" s="36">
        <f>VLOOKUP(H447,'Metales Pesados 2026'!H447:BW923,68,FALSE)</f>
        <v>0</v>
      </c>
      <c r="O447" s="36">
        <f>VLOOKUP(H447,'Metales Pesados 2026'!H447:CJ923,81,FALSE)</f>
        <v>0</v>
      </c>
      <c r="P447" s="60">
        <f>VLOOKUP(H447,'Metales Pesados 2026'!H447:CW923,94,FALSE)</f>
        <v>0</v>
      </c>
    </row>
    <row r="448" spans="1:16" ht="13.05" customHeight="1" x14ac:dyDescent="0.2">
      <c r="A448" s="46" t="s">
        <v>464</v>
      </c>
      <c r="B448" s="46" t="s">
        <v>510</v>
      </c>
      <c r="C448" s="89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64">
        <f>VLOOKUP(H448,'Metales Pesados 2026'!H448:W924,16,FALSE)</f>
        <v>0</v>
      </c>
      <c r="K448" s="36">
        <f>VLOOKUP(H448,'Metales Pesados 2026'!H448:AJ924,29,FALSE)</f>
        <v>0</v>
      </c>
      <c r="L448" s="60">
        <f>VLOOKUP(H448,'Metales Pesados 2026'!H448:AW924,42,FALSE)</f>
        <v>0</v>
      </c>
      <c r="M448" s="36">
        <f>VLOOKUP(H448,'Metales Pesados 2026'!H448:BJ924,55,FALSE)</f>
        <v>0</v>
      </c>
      <c r="N448" s="36">
        <f>VLOOKUP(H448,'Metales Pesados 2026'!H448:BW924,68,FALSE)</f>
        <v>0</v>
      </c>
      <c r="O448" s="36">
        <f>VLOOKUP(H448,'Metales Pesados 2026'!H448:CJ924,81,FALSE)</f>
        <v>0</v>
      </c>
      <c r="P448" s="60">
        <f>VLOOKUP(H448,'Metales Pesados 2026'!H448:CW924,94,FALSE)</f>
        <v>0</v>
      </c>
    </row>
    <row r="449" spans="1:16" ht="13.05" customHeight="1" x14ac:dyDescent="0.2">
      <c r="A449" s="46" t="s">
        <v>464</v>
      </c>
      <c r="B449" s="46" t="s">
        <v>510</v>
      </c>
      <c r="C449" s="89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64">
        <f>VLOOKUP(H449,'Metales Pesados 2026'!H449:W925,16,FALSE)</f>
        <v>0</v>
      </c>
      <c r="K449" s="36">
        <f>VLOOKUP(H449,'Metales Pesados 2026'!H449:AJ925,29,FALSE)</f>
        <v>0</v>
      </c>
      <c r="L449" s="60">
        <f>VLOOKUP(H449,'Metales Pesados 2026'!H449:AW925,42,FALSE)</f>
        <v>0</v>
      </c>
      <c r="M449" s="36">
        <f>VLOOKUP(H449,'Metales Pesados 2026'!H449:BJ925,55,FALSE)</f>
        <v>0</v>
      </c>
      <c r="N449" s="36">
        <f>VLOOKUP(H449,'Metales Pesados 2026'!H449:BW925,68,FALSE)</f>
        <v>0</v>
      </c>
      <c r="O449" s="36">
        <f>VLOOKUP(H449,'Metales Pesados 2026'!H449:CJ925,81,FALSE)</f>
        <v>0</v>
      </c>
      <c r="P449" s="60">
        <f>VLOOKUP(H449,'Metales Pesados 2026'!H449:CW925,94,FALSE)</f>
        <v>0</v>
      </c>
    </row>
    <row r="450" spans="1:16" ht="13.05" customHeight="1" x14ac:dyDescent="0.2">
      <c r="A450" s="46" t="s">
        <v>464</v>
      </c>
      <c r="B450" s="46" t="s">
        <v>510</v>
      </c>
      <c r="C450" s="89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64">
        <f>VLOOKUP(H450,'Metales Pesados 2026'!H450:W926,16,FALSE)</f>
        <v>419</v>
      </c>
      <c r="K450" s="36">
        <f>VLOOKUP(H450,'Metales Pesados 2026'!H450:AJ926,29,FALSE)</f>
        <v>20</v>
      </c>
      <c r="L450" s="60">
        <f>VLOOKUP(H450,'Metales Pesados 2026'!H450:AW926,42,FALSE)</f>
        <v>371</v>
      </c>
      <c r="M450" s="36">
        <f>VLOOKUP(H450,'Metales Pesados 2026'!H450:BJ926,55,FALSE)</f>
        <v>0</v>
      </c>
      <c r="N450" s="36">
        <f>VLOOKUP(H450,'Metales Pesados 2026'!H450:BW926,68,FALSE)</f>
        <v>0</v>
      </c>
      <c r="O450" s="36">
        <f>VLOOKUP(H450,'Metales Pesados 2026'!H450:CJ926,81,FALSE)</f>
        <v>0</v>
      </c>
      <c r="P450" s="60">
        <f>VLOOKUP(H450,'Metales Pesados 2026'!H450:CW926,94,FALSE)</f>
        <v>0</v>
      </c>
    </row>
    <row r="451" spans="1:16" ht="13.05" customHeight="1" x14ac:dyDescent="0.2">
      <c r="A451" s="46" t="s">
        <v>464</v>
      </c>
      <c r="B451" s="46" t="s">
        <v>510</v>
      </c>
      <c r="C451" s="89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64">
        <f>VLOOKUP(H451,'Metales Pesados 2026'!H451:W927,16,FALSE)</f>
        <v>408</v>
      </c>
      <c r="K451" s="36">
        <f>VLOOKUP(H451,'Metales Pesados 2026'!H451:AJ927,29,FALSE)</f>
        <v>0</v>
      </c>
      <c r="L451" s="60">
        <f>VLOOKUP(H451,'Metales Pesados 2026'!H451:AW927,42,FALSE)</f>
        <v>359</v>
      </c>
      <c r="M451" s="36">
        <f>VLOOKUP(H451,'Metales Pesados 2026'!H451:BJ927,55,FALSE)</f>
        <v>0</v>
      </c>
      <c r="N451" s="36">
        <f>VLOOKUP(H451,'Metales Pesados 2026'!H451:BW927,68,FALSE)</f>
        <v>0</v>
      </c>
      <c r="O451" s="36">
        <f>VLOOKUP(H451,'Metales Pesados 2026'!H451:CJ927,81,FALSE)</f>
        <v>0</v>
      </c>
      <c r="P451" s="60">
        <f>VLOOKUP(H451,'Metales Pesados 2026'!H451:CW927,94,FALSE)</f>
        <v>0</v>
      </c>
    </row>
    <row r="452" spans="1:16" ht="13.05" customHeight="1" x14ac:dyDescent="0.2">
      <c r="A452" s="46" t="s">
        <v>464</v>
      </c>
      <c r="B452" s="46" t="s">
        <v>510</v>
      </c>
      <c r="C452" s="89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64">
        <f>VLOOKUP(H452,'Metales Pesados 2026'!H452:W928,16,FALSE)</f>
        <v>0</v>
      </c>
      <c r="K452" s="36">
        <f>VLOOKUP(H452,'Metales Pesados 2026'!H452:AJ928,29,FALSE)</f>
        <v>0</v>
      </c>
      <c r="L452" s="60">
        <f>VLOOKUP(H452,'Metales Pesados 2026'!H452:AW928,42,FALSE)</f>
        <v>0</v>
      </c>
      <c r="M452" s="36">
        <f>VLOOKUP(H452,'Metales Pesados 2026'!H452:BJ928,55,FALSE)</f>
        <v>0</v>
      </c>
      <c r="N452" s="36">
        <f>VLOOKUP(H452,'Metales Pesados 2026'!H452:BW928,68,FALSE)</f>
        <v>0</v>
      </c>
      <c r="O452" s="36">
        <f>VLOOKUP(H452,'Metales Pesados 2026'!H452:CJ928,81,FALSE)</f>
        <v>0</v>
      </c>
      <c r="P452" s="60">
        <f>VLOOKUP(H452,'Metales Pesados 2026'!H452:CW928,94,FALSE)</f>
        <v>0</v>
      </c>
    </row>
    <row r="453" spans="1:16" ht="13.05" customHeight="1" x14ac:dyDescent="0.2">
      <c r="A453" s="46" t="s">
        <v>464</v>
      </c>
      <c r="B453" s="46" t="s">
        <v>510</v>
      </c>
      <c r="C453" s="89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64">
        <f>VLOOKUP(H453,'Metales Pesados 2026'!H453:W929,16,FALSE)</f>
        <v>0</v>
      </c>
      <c r="K453" s="36">
        <f>VLOOKUP(H453,'Metales Pesados 2026'!H453:AJ929,29,FALSE)</f>
        <v>0</v>
      </c>
      <c r="L453" s="60">
        <f>VLOOKUP(H453,'Metales Pesados 2026'!H453:AW929,42,FALSE)</f>
        <v>0</v>
      </c>
      <c r="M453" s="36">
        <f>VLOOKUP(H453,'Metales Pesados 2026'!H453:BJ929,55,FALSE)</f>
        <v>0</v>
      </c>
      <c r="N453" s="36">
        <f>VLOOKUP(H453,'Metales Pesados 2026'!H453:BW929,68,FALSE)</f>
        <v>0</v>
      </c>
      <c r="O453" s="36">
        <f>VLOOKUP(H453,'Metales Pesados 2026'!H453:CJ929,81,FALSE)</f>
        <v>0</v>
      </c>
      <c r="P453" s="60">
        <f>VLOOKUP(H453,'Metales Pesados 2026'!H453:CW929,94,FALSE)</f>
        <v>0</v>
      </c>
    </row>
    <row r="454" spans="1:16" ht="13.05" customHeight="1" x14ac:dyDescent="0.2">
      <c r="A454" s="46" t="s">
        <v>464</v>
      </c>
      <c r="B454" s="46" t="s">
        <v>510</v>
      </c>
      <c r="C454" s="89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64">
        <f>VLOOKUP(H454,'Metales Pesados 2026'!H454:W930,16,FALSE)</f>
        <v>0</v>
      </c>
      <c r="K454" s="36">
        <f>VLOOKUP(H454,'Metales Pesados 2026'!H454:AJ930,29,FALSE)</f>
        <v>0</v>
      </c>
      <c r="L454" s="60">
        <f>VLOOKUP(H454,'Metales Pesados 2026'!H454:AW930,42,FALSE)</f>
        <v>0</v>
      </c>
      <c r="M454" s="36">
        <f>VLOOKUP(H454,'Metales Pesados 2026'!H454:BJ930,55,FALSE)</f>
        <v>0</v>
      </c>
      <c r="N454" s="36">
        <f>VLOOKUP(H454,'Metales Pesados 2026'!H454:BW930,68,FALSE)</f>
        <v>0</v>
      </c>
      <c r="O454" s="36">
        <f>VLOOKUP(H454,'Metales Pesados 2026'!H454:CJ930,81,FALSE)</f>
        <v>0</v>
      </c>
      <c r="P454" s="60">
        <f>VLOOKUP(H454,'Metales Pesados 2026'!H454:CW930,94,FALSE)</f>
        <v>0</v>
      </c>
    </row>
    <row r="455" spans="1:16" ht="13.05" customHeight="1" x14ac:dyDescent="0.2">
      <c r="A455" s="46" t="s">
        <v>464</v>
      </c>
      <c r="B455" s="46" t="s">
        <v>510</v>
      </c>
      <c r="C455" s="89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64">
        <f>VLOOKUP(H455,'Metales Pesados 2026'!H455:W931,16,FALSE)</f>
        <v>0</v>
      </c>
      <c r="K455" s="36">
        <f>VLOOKUP(H455,'Metales Pesados 2026'!H455:AJ931,29,FALSE)</f>
        <v>0</v>
      </c>
      <c r="L455" s="60">
        <f>VLOOKUP(H455,'Metales Pesados 2026'!H455:AW931,42,FALSE)</f>
        <v>0</v>
      </c>
      <c r="M455" s="36">
        <f>VLOOKUP(H455,'Metales Pesados 2026'!H455:BJ931,55,FALSE)</f>
        <v>0</v>
      </c>
      <c r="N455" s="36">
        <f>VLOOKUP(H455,'Metales Pesados 2026'!H455:BW931,68,FALSE)</f>
        <v>0</v>
      </c>
      <c r="O455" s="36">
        <f>VLOOKUP(H455,'Metales Pesados 2026'!H455:CJ931,81,FALSE)</f>
        <v>0</v>
      </c>
      <c r="P455" s="60">
        <f>VLOOKUP(H455,'Metales Pesados 2026'!H455:CW931,94,FALSE)</f>
        <v>0</v>
      </c>
    </row>
    <row r="456" spans="1:16" ht="13.05" customHeight="1" x14ac:dyDescent="0.2">
      <c r="A456" s="46" t="s">
        <v>464</v>
      </c>
      <c r="B456" s="46" t="s">
        <v>520</v>
      </c>
      <c r="C456" s="89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64">
        <f>VLOOKUP(H456,'Metales Pesados 2026'!H456:W932,16,FALSE)</f>
        <v>27</v>
      </c>
      <c r="K456" s="36">
        <f>VLOOKUP(H456,'Metales Pesados 2026'!H456:AJ932,29,FALSE)</f>
        <v>19</v>
      </c>
      <c r="L456" s="60">
        <f>VLOOKUP(H456,'Metales Pesados 2026'!H456:AW932,42,FALSE)</f>
        <v>23</v>
      </c>
      <c r="M456" s="36">
        <f>VLOOKUP(H456,'Metales Pesados 2026'!H456:BJ932,55,FALSE)</f>
        <v>0</v>
      </c>
      <c r="N456" s="36">
        <f>VLOOKUP(H456,'Metales Pesados 2026'!H456:BW932,68,FALSE)</f>
        <v>0</v>
      </c>
      <c r="O456" s="36">
        <f>VLOOKUP(H456,'Metales Pesados 2026'!H456:CJ932,81,FALSE)</f>
        <v>0</v>
      </c>
      <c r="P456" s="60">
        <f>VLOOKUP(H456,'Metales Pesados 2026'!H456:CW932,94,FALSE)</f>
        <v>0</v>
      </c>
    </row>
    <row r="457" spans="1:16" ht="13.05" customHeight="1" x14ac:dyDescent="0.2">
      <c r="A457" s="46" t="s">
        <v>464</v>
      </c>
      <c r="B457" s="46" t="s">
        <v>520</v>
      </c>
      <c r="C457" s="89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64">
        <f>VLOOKUP(H457,'Metales Pesados 2026'!H457:W933,16,FALSE)</f>
        <v>13</v>
      </c>
      <c r="K457" s="36">
        <f>VLOOKUP(H457,'Metales Pesados 2026'!H457:AJ933,29,FALSE)</f>
        <v>26</v>
      </c>
      <c r="L457" s="60">
        <f>VLOOKUP(H457,'Metales Pesados 2026'!H457:AW933,42,FALSE)</f>
        <v>13</v>
      </c>
      <c r="M457" s="36">
        <f>VLOOKUP(H457,'Metales Pesados 2026'!H457:BJ933,55,FALSE)</f>
        <v>0</v>
      </c>
      <c r="N457" s="36">
        <f>VLOOKUP(H457,'Metales Pesados 2026'!H457:BW933,68,FALSE)</f>
        <v>0</v>
      </c>
      <c r="O457" s="36">
        <f>VLOOKUP(H457,'Metales Pesados 2026'!H457:CJ933,81,FALSE)</f>
        <v>0</v>
      </c>
      <c r="P457" s="60">
        <f>VLOOKUP(H457,'Metales Pesados 2026'!H457:CW933,94,FALSE)</f>
        <v>0</v>
      </c>
    </row>
    <row r="458" spans="1:16" ht="13.05" customHeight="1" x14ac:dyDescent="0.2">
      <c r="A458" s="46" t="s">
        <v>464</v>
      </c>
      <c r="B458" s="46" t="s">
        <v>520</v>
      </c>
      <c r="C458" s="89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64">
        <f>VLOOKUP(H458,'Metales Pesados 2026'!H458:W934,16,FALSE)</f>
        <v>0</v>
      </c>
      <c r="K458" s="36">
        <f>VLOOKUP(H458,'Metales Pesados 2026'!H458:AJ934,29,FALSE)</f>
        <v>0</v>
      </c>
      <c r="L458" s="60">
        <f>VLOOKUP(H458,'Metales Pesados 2026'!H458:AW934,42,FALSE)</f>
        <v>0</v>
      </c>
      <c r="M458" s="36">
        <f>VLOOKUP(H458,'Metales Pesados 2026'!H458:BJ934,55,FALSE)</f>
        <v>0</v>
      </c>
      <c r="N458" s="36">
        <f>VLOOKUP(H458,'Metales Pesados 2026'!H458:BW934,68,FALSE)</f>
        <v>0</v>
      </c>
      <c r="O458" s="36">
        <f>VLOOKUP(H458,'Metales Pesados 2026'!H458:CJ934,81,FALSE)</f>
        <v>0</v>
      </c>
      <c r="P458" s="60">
        <f>VLOOKUP(H458,'Metales Pesados 2026'!H458:CW934,94,FALSE)</f>
        <v>0</v>
      </c>
    </row>
    <row r="459" spans="1:16" ht="13.05" customHeight="1" x14ac:dyDescent="0.2">
      <c r="A459" s="46" t="s">
        <v>464</v>
      </c>
      <c r="B459" s="46" t="s">
        <v>520</v>
      </c>
      <c r="C459" s="89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64">
        <f>VLOOKUP(H459,'Metales Pesados 2026'!H459:W935,16,FALSE)</f>
        <v>11</v>
      </c>
      <c r="K459" s="36">
        <f>VLOOKUP(H459,'Metales Pesados 2026'!H459:AJ935,29,FALSE)</f>
        <v>17</v>
      </c>
      <c r="L459" s="60">
        <f>VLOOKUP(H459,'Metales Pesados 2026'!H459:AW935,42,FALSE)</f>
        <v>7</v>
      </c>
      <c r="M459" s="36">
        <f>VLOOKUP(H459,'Metales Pesados 2026'!H459:BJ935,55,FALSE)</f>
        <v>0</v>
      </c>
      <c r="N459" s="36">
        <f>VLOOKUP(H459,'Metales Pesados 2026'!H459:BW935,68,FALSE)</f>
        <v>0</v>
      </c>
      <c r="O459" s="36">
        <f>VLOOKUP(H459,'Metales Pesados 2026'!H459:CJ935,81,FALSE)</f>
        <v>0</v>
      </c>
      <c r="P459" s="60">
        <f>VLOOKUP(H459,'Metales Pesados 2026'!H459:CW935,94,FALSE)</f>
        <v>0</v>
      </c>
    </row>
    <row r="460" spans="1:16" ht="13.05" customHeight="1" x14ac:dyDescent="0.2">
      <c r="A460" s="46" t="s">
        <v>464</v>
      </c>
      <c r="B460" s="46" t="s">
        <v>520</v>
      </c>
      <c r="C460" s="89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64">
        <f>VLOOKUP(H460,'Metales Pesados 2026'!H460:W936,16,FALSE)</f>
        <v>40</v>
      </c>
      <c r="K460" s="36">
        <f>VLOOKUP(H460,'Metales Pesados 2026'!H460:AJ936,29,FALSE)</f>
        <v>34</v>
      </c>
      <c r="L460" s="60">
        <f>VLOOKUP(H460,'Metales Pesados 2026'!H460:AW936,42,FALSE)</f>
        <v>30</v>
      </c>
      <c r="M460" s="36">
        <f>VLOOKUP(H460,'Metales Pesados 2026'!H460:BJ936,55,FALSE)</f>
        <v>0</v>
      </c>
      <c r="N460" s="36">
        <f>VLOOKUP(H460,'Metales Pesados 2026'!H460:BW936,68,FALSE)</f>
        <v>0</v>
      </c>
      <c r="O460" s="36">
        <f>VLOOKUP(H460,'Metales Pesados 2026'!H460:CJ936,81,FALSE)</f>
        <v>0</v>
      </c>
      <c r="P460" s="60">
        <f>VLOOKUP(H460,'Metales Pesados 2026'!H460:CW936,94,FALSE)</f>
        <v>0</v>
      </c>
    </row>
    <row r="461" spans="1:16" ht="13.05" customHeight="1" x14ac:dyDescent="0.2">
      <c r="A461" s="46" t="s">
        <v>464</v>
      </c>
      <c r="B461" s="46" t="s">
        <v>520</v>
      </c>
      <c r="C461" s="89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64">
        <f>VLOOKUP(H461,'Metales Pesados 2026'!H461:W937,16,FALSE)</f>
        <v>0</v>
      </c>
      <c r="K461" s="36">
        <f>VLOOKUP(H461,'Metales Pesados 2026'!H461:AJ937,29,FALSE)</f>
        <v>0</v>
      </c>
      <c r="L461" s="60">
        <f>VLOOKUP(H461,'Metales Pesados 2026'!H461:AW937,42,FALSE)</f>
        <v>0</v>
      </c>
      <c r="M461" s="36">
        <f>VLOOKUP(H461,'Metales Pesados 2026'!H461:BJ937,55,FALSE)</f>
        <v>0</v>
      </c>
      <c r="N461" s="36">
        <f>VLOOKUP(H461,'Metales Pesados 2026'!H461:BW937,68,FALSE)</f>
        <v>0</v>
      </c>
      <c r="O461" s="36">
        <f>VLOOKUP(H461,'Metales Pesados 2026'!H461:CJ937,81,FALSE)</f>
        <v>0</v>
      </c>
      <c r="P461" s="60">
        <f>VLOOKUP(H461,'Metales Pesados 2026'!H461:CW937,94,FALSE)</f>
        <v>0</v>
      </c>
    </row>
    <row r="462" spans="1:16" ht="13.05" customHeight="1" x14ac:dyDescent="0.2">
      <c r="A462" s="46" t="s">
        <v>464</v>
      </c>
      <c r="B462" s="46" t="s">
        <v>520</v>
      </c>
      <c r="C462" s="89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64">
        <f>VLOOKUP(H462,'Metales Pesados 2026'!H462:W938,16,FALSE)</f>
        <v>29</v>
      </c>
      <c r="K462" s="36">
        <f>VLOOKUP(H462,'Metales Pesados 2026'!H462:AJ938,29,FALSE)</f>
        <v>15</v>
      </c>
      <c r="L462" s="60">
        <f>VLOOKUP(H462,'Metales Pesados 2026'!H462:AW938,42,FALSE)</f>
        <v>23</v>
      </c>
      <c r="M462" s="36">
        <f>VLOOKUP(H462,'Metales Pesados 2026'!H462:BJ938,55,FALSE)</f>
        <v>0</v>
      </c>
      <c r="N462" s="36">
        <f>VLOOKUP(H462,'Metales Pesados 2026'!H462:BW938,68,FALSE)</f>
        <v>0</v>
      </c>
      <c r="O462" s="36">
        <f>VLOOKUP(H462,'Metales Pesados 2026'!H462:CJ938,81,FALSE)</f>
        <v>0</v>
      </c>
      <c r="P462" s="60">
        <f>VLOOKUP(H462,'Metales Pesados 2026'!H462:CW938,94,FALSE)</f>
        <v>0</v>
      </c>
    </row>
    <row r="463" spans="1:16" ht="13.05" customHeight="1" x14ac:dyDescent="0.2">
      <c r="A463" s="46" t="s">
        <v>464</v>
      </c>
      <c r="B463" s="46" t="s">
        <v>520</v>
      </c>
      <c r="C463" s="89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64">
        <f>VLOOKUP(H463,'Metales Pesados 2026'!H463:W939,16,FALSE)</f>
        <v>28</v>
      </c>
      <c r="K463" s="36">
        <f>VLOOKUP(H463,'Metales Pesados 2026'!H463:AJ939,29,FALSE)</f>
        <v>13</v>
      </c>
      <c r="L463" s="60">
        <f>VLOOKUP(H463,'Metales Pesados 2026'!H463:AW939,42,FALSE)</f>
        <v>20</v>
      </c>
      <c r="M463" s="36">
        <f>VLOOKUP(H463,'Metales Pesados 2026'!H463:BJ939,55,FALSE)</f>
        <v>0</v>
      </c>
      <c r="N463" s="36">
        <f>VLOOKUP(H463,'Metales Pesados 2026'!H463:BW939,68,FALSE)</f>
        <v>0</v>
      </c>
      <c r="O463" s="36">
        <f>VLOOKUP(H463,'Metales Pesados 2026'!H463:CJ939,81,FALSE)</f>
        <v>0</v>
      </c>
      <c r="P463" s="60">
        <f>VLOOKUP(H463,'Metales Pesados 2026'!H463:CW939,94,FALSE)</f>
        <v>0</v>
      </c>
    </row>
    <row r="464" spans="1:16" ht="13.05" customHeight="1" x14ac:dyDescent="0.2">
      <c r="A464" s="46" t="s">
        <v>464</v>
      </c>
      <c r="B464" s="46" t="s">
        <v>520</v>
      </c>
      <c r="C464" s="89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64">
        <f>VLOOKUP(H464,'Metales Pesados 2026'!H464:W940,16,FALSE)</f>
        <v>26</v>
      </c>
      <c r="K464" s="36">
        <f>VLOOKUP(H464,'Metales Pesados 2026'!H464:AJ940,29,FALSE)</f>
        <v>33</v>
      </c>
      <c r="L464" s="60">
        <f>VLOOKUP(H464,'Metales Pesados 2026'!H464:AW940,42,FALSE)</f>
        <v>24</v>
      </c>
      <c r="M464" s="36">
        <f>VLOOKUP(H464,'Metales Pesados 2026'!H464:BJ940,55,FALSE)</f>
        <v>0</v>
      </c>
      <c r="N464" s="36">
        <f>VLOOKUP(H464,'Metales Pesados 2026'!H464:BW940,68,FALSE)</f>
        <v>0</v>
      </c>
      <c r="O464" s="36">
        <f>VLOOKUP(H464,'Metales Pesados 2026'!H464:CJ940,81,FALSE)</f>
        <v>0</v>
      </c>
      <c r="P464" s="60">
        <f>VLOOKUP(H464,'Metales Pesados 2026'!H464:CW940,94,FALSE)</f>
        <v>0</v>
      </c>
    </row>
    <row r="465" spans="1:16" ht="13.05" customHeight="1" x14ac:dyDescent="0.2">
      <c r="A465" s="46" t="s">
        <v>464</v>
      </c>
      <c r="B465" s="46" t="s">
        <v>520</v>
      </c>
      <c r="C465" s="89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64">
        <f>VLOOKUP(H465,'Metales Pesados 2026'!H465:W941,16,FALSE)</f>
        <v>0</v>
      </c>
      <c r="K465" s="36">
        <f>VLOOKUP(H465,'Metales Pesados 2026'!H465:AJ941,29,FALSE)</f>
        <v>0</v>
      </c>
      <c r="L465" s="60">
        <f>VLOOKUP(H465,'Metales Pesados 2026'!H465:AW941,42,FALSE)</f>
        <v>0</v>
      </c>
      <c r="M465" s="36">
        <f>VLOOKUP(H465,'Metales Pesados 2026'!H465:BJ941,55,FALSE)</f>
        <v>0</v>
      </c>
      <c r="N465" s="36">
        <f>VLOOKUP(H465,'Metales Pesados 2026'!H465:BW941,68,FALSE)</f>
        <v>0</v>
      </c>
      <c r="O465" s="36">
        <f>VLOOKUP(H465,'Metales Pesados 2026'!H465:CJ941,81,FALSE)</f>
        <v>0</v>
      </c>
      <c r="P465" s="60">
        <f>VLOOKUP(H465,'Metales Pesados 2026'!H465:CW941,94,FALSE)</f>
        <v>0</v>
      </c>
    </row>
    <row r="466" spans="1:16" ht="13.05" customHeight="1" x14ac:dyDescent="0.2">
      <c r="A466" s="46" t="s">
        <v>464</v>
      </c>
      <c r="B466" s="46" t="s">
        <v>520</v>
      </c>
      <c r="C466" s="89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64">
        <f>VLOOKUP(H466,'Metales Pesados 2026'!H466:W942,16,FALSE)</f>
        <v>0</v>
      </c>
      <c r="K466" s="36">
        <f>VLOOKUP(H466,'Metales Pesados 2026'!H466:AJ942,29,FALSE)</f>
        <v>0</v>
      </c>
      <c r="L466" s="60">
        <f>VLOOKUP(H466,'Metales Pesados 2026'!H466:AW942,42,FALSE)</f>
        <v>0</v>
      </c>
      <c r="M466" s="36">
        <f>VLOOKUP(H466,'Metales Pesados 2026'!H466:BJ942,55,FALSE)</f>
        <v>0</v>
      </c>
      <c r="N466" s="36">
        <f>VLOOKUP(H466,'Metales Pesados 2026'!H466:BW942,68,FALSE)</f>
        <v>0</v>
      </c>
      <c r="O466" s="36">
        <f>VLOOKUP(H466,'Metales Pesados 2026'!H466:CJ942,81,FALSE)</f>
        <v>0</v>
      </c>
      <c r="P466" s="60">
        <f>VLOOKUP(H466,'Metales Pesados 2026'!H466:CW942,94,FALSE)</f>
        <v>0</v>
      </c>
    </row>
    <row r="467" spans="1:16" ht="13.05" customHeight="1" x14ac:dyDescent="0.2">
      <c r="A467" s="46" t="s">
        <v>464</v>
      </c>
      <c r="B467" s="46" t="s">
        <v>520</v>
      </c>
      <c r="C467" s="89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64">
        <f>VLOOKUP(H467,'Metales Pesados 2026'!H467:W943,16,FALSE)</f>
        <v>0</v>
      </c>
      <c r="K467" s="36">
        <f>VLOOKUP(H467,'Metales Pesados 2026'!H467:AJ943,29,FALSE)</f>
        <v>0</v>
      </c>
      <c r="L467" s="60">
        <f>VLOOKUP(H467,'Metales Pesados 2026'!H467:AW943,42,FALSE)</f>
        <v>0</v>
      </c>
      <c r="M467" s="36">
        <f>VLOOKUP(H467,'Metales Pesados 2026'!H467:BJ943,55,FALSE)</f>
        <v>0</v>
      </c>
      <c r="N467" s="36">
        <f>VLOOKUP(H467,'Metales Pesados 2026'!H467:BW943,68,FALSE)</f>
        <v>0</v>
      </c>
      <c r="O467" s="36">
        <f>VLOOKUP(H467,'Metales Pesados 2026'!H467:CJ943,81,FALSE)</f>
        <v>0</v>
      </c>
      <c r="P467" s="60">
        <f>VLOOKUP(H467,'Metales Pesados 2026'!H467:CW943,94,FALSE)</f>
        <v>0</v>
      </c>
    </row>
    <row r="468" spans="1:16" ht="13.05" customHeight="1" x14ac:dyDescent="0.2">
      <c r="A468" s="46" t="s">
        <v>6</v>
      </c>
      <c r="B468" s="46" t="s">
        <v>18</v>
      </c>
      <c r="C468" s="89">
        <v>400</v>
      </c>
      <c r="D468" s="46" t="s">
        <v>610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64">
        <f>VLOOKUP(H468,'Metales Pesados 2026'!H468:W960,16,FALSE)</f>
        <v>37</v>
      </c>
      <c r="K468" s="36">
        <f>VLOOKUP(H468,'Metales Pesados 2026'!H468:AJ960,29,FALSE)</f>
        <v>3</v>
      </c>
      <c r="L468" s="60">
        <f>VLOOKUP(H468,'Metales Pesados 2026'!H468:AW960,42,FALSE)</f>
        <v>32</v>
      </c>
      <c r="M468" s="36">
        <f>VLOOKUP(H468,'Metales Pesados 2026'!H468:BJ960,55,FALSE)</f>
        <v>0</v>
      </c>
      <c r="N468" s="36">
        <f>VLOOKUP(H468,'Metales Pesados 2026'!H468:BW960,68,FALSE)</f>
        <v>0</v>
      </c>
      <c r="O468" s="36">
        <f>VLOOKUP(H468,'Metales Pesados 2026'!H468:CJ960,81,FALSE)</f>
        <v>0</v>
      </c>
      <c r="P468" s="60">
        <f>VLOOKUP(H468,'Metales Pesados 2026'!H468:CW960,94,FALSE)</f>
        <v>0</v>
      </c>
    </row>
    <row r="469" spans="1:16" ht="13.05" customHeight="1" x14ac:dyDescent="0.2">
      <c r="A469" s="46" t="s">
        <v>204</v>
      </c>
      <c r="B469" s="46" t="s">
        <v>205</v>
      </c>
      <c r="C469" s="89">
        <v>407</v>
      </c>
      <c r="D469" s="46" t="s">
        <v>612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64">
        <f>VLOOKUP(H469,'Metales Pesados 2026'!H469:W961,16,FALSE)</f>
        <v>0</v>
      </c>
      <c r="K469" s="36">
        <f>VLOOKUP(H469,'Metales Pesados 2026'!H469:AJ961,29,FALSE)</f>
        <v>0</v>
      </c>
      <c r="L469" s="60">
        <f>VLOOKUP(H469,'Metales Pesados 2026'!H469:AW961,42,FALSE)</f>
        <v>0</v>
      </c>
      <c r="M469" s="36">
        <f>VLOOKUP(H469,'Metales Pesados 2026'!H469:BJ961,55,FALSE)</f>
        <v>0</v>
      </c>
      <c r="N469" s="36">
        <f>VLOOKUP(H469,'Metales Pesados 2026'!H469:BW961,68,FALSE)</f>
        <v>0</v>
      </c>
      <c r="O469" s="36">
        <f>VLOOKUP(H469,'Metales Pesados 2026'!H469:CJ961,81,FALSE)</f>
        <v>0</v>
      </c>
      <c r="P469" s="60">
        <f>VLOOKUP(H469,'Metales Pesados 2026'!H469:CW961,94,FALSE)</f>
        <v>0</v>
      </c>
    </row>
    <row r="470" spans="1:16" ht="13.05" customHeight="1" x14ac:dyDescent="0.2">
      <c r="A470" s="46" t="s">
        <v>6</v>
      </c>
      <c r="B470" s="46" t="s">
        <v>47</v>
      </c>
      <c r="C470" s="89">
        <v>400</v>
      </c>
      <c r="D470" s="46" t="s">
        <v>610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64">
        <f>VLOOKUP(H470,'Metales Pesados 2026'!H470:W962,16,FALSE)</f>
        <v>0</v>
      </c>
      <c r="K470" s="36">
        <f>VLOOKUP(H470,'Metales Pesados 2026'!H470:AJ962,29,FALSE)</f>
        <v>0</v>
      </c>
      <c r="L470" s="60">
        <f>VLOOKUP(H470,'Metales Pesados 2026'!H470:AW962,42,FALSE)</f>
        <v>0</v>
      </c>
      <c r="M470" s="36">
        <f>VLOOKUP(H470,'Metales Pesados 2026'!H470:BJ962,55,FALSE)</f>
        <v>0</v>
      </c>
      <c r="N470" s="36">
        <f>VLOOKUP(H470,'Metales Pesados 2026'!H470:BW962,68,FALSE)</f>
        <v>0</v>
      </c>
      <c r="O470" s="36">
        <f>VLOOKUP(H470,'Metales Pesados 2026'!H470:CJ962,81,FALSE)</f>
        <v>0</v>
      </c>
      <c r="P470" s="60">
        <f>VLOOKUP(H470,'Metales Pesados 2026'!H470:CW962,94,FALSE)</f>
        <v>0</v>
      </c>
    </row>
    <row r="471" spans="1:16" ht="13.05" customHeight="1" x14ac:dyDescent="0.2">
      <c r="A471" s="46" t="s">
        <v>15</v>
      </c>
      <c r="B471" s="46" t="s">
        <v>16</v>
      </c>
      <c r="C471" s="89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64">
        <f>VLOOKUP(H471,'Metales Pesados 2026'!H471:W963,16,FALSE)</f>
        <v>75</v>
      </c>
      <c r="K471" s="36">
        <f>VLOOKUP(H471,'Metales Pesados 2026'!H471:AJ963,29,FALSE)</f>
        <v>0</v>
      </c>
      <c r="L471" s="60">
        <f>VLOOKUP(H471,'Metales Pesados 2026'!H471:AW963,42,FALSE)</f>
        <v>65</v>
      </c>
      <c r="M471" s="36">
        <f>VLOOKUP(H471,'Metales Pesados 2026'!H471:BJ963,55,FALSE)</f>
        <v>0</v>
      </c>
      <c r="N471" s="36">
        <f>VLOOKUP(H471,'Metales Pesados 2026'!H471:BW963,68,FALSE)</f>
        <v>0</v>
      </c>
      <c r="O471" s="36">
        <f>VLOOKUP(H471,'Metales Pesados 2026'!H471:CJ963,81,FALSE)</f>
        <v>0</v>
      </c>
      <c r="P471" s="60">
        <f>VLOOKUP(H471,'Metales Pesados 2026'!H471:CW963,94,FALSE)</f>
        <v>0</v>
      </c>
    </row>
    <row r="472" spans="1:16" ht="13.05" customHeight="1" x14ac:dyDescent="0.2">
      <c r="A472" s="46" t="s">
        <v>204</v>
      </c>
      <c r="B472" s="46" t="s">
        <v>205</v>
      </c>
      <c r="C472" s="89">
        <v>407</v>
      </c>
      <c r="D472" s="46" t="s">
        <v>612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64">
        <f>VLOOKUP(H472,'Metales Pesados 2026'!H472:W964,16,FALSE)</f>
        <v>462</v>
      </c>
      <c r="K472" s="36">
        <f>VLOOKUP(H472,'Metales Pesados 2026'!H472:AJ964,29,FALSE)</f>
        <v>9</v>
      </c>
      <c r="L472" s="60">
        <f>VLOOKUP(H472,'Metales Pesados 2026'!H472:AW964,42,FALSE)</f>
        <v>427</v>
      </c>
      <c r="M472" s="36">
        <f>VLOOKUP(H472,'Metales Pesados 2026'!H472:BJ964,55,FALSE)</f>
        <v>0</v>
      </c>
      <c r="N472" s="36">
        <f>VLOOKUP(H472,'Metales Pesados 2026'!H472:BW964,68,FALSE)</f>
        <v>0</v>
      </c>
      <c r="O472" s="36">
        <f>VLOOKUP(H472,'Metales Pesados 2026'!H472:CJ964,81,FALSE)</f>
        <v>0</v>
      </c>
      <c r="P472" s="60">
        <f>VLOOKUP(H472,'Metales Pesados 2026'!H472:CW964,94,FALSE)</f>
        <v>0</v>
      </c>
    </row>
    <row r="473" spans="1:16" ht="13.05" customHeight="1" x14ac:dyDescent="0.2">
      <c r="A473" s="46" t="s">
        <v>204</v>
      </c>
      <c r="B473" s="46" t="s">
        <v>205</v>
      </c>
      <c r="C473" s="89">
        <v>407</v>
      </c>
      <c r="D473" s="46" t="s">
        <v>612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64">
        <f>VLOOKUP(H473,'Metales Pesados 2026'!H473:W965,16,FALSE)</f>
        <v>0</v>
      </c>
      <c r="K473" s="36">
        <f>VLOOKUP(H473,'Metales Pesados 2026'!H473:AJ965,29,FALSE)</f>
        <v>0</v>
      </c>
      <c r="L473" s="60">
        <f>VLOOKUP(H473,'Metales Pesados 2026'!H473:AW965,42,FALSE)</f>
        <v>0</v>
      </c>
      <c r="M473" s="36">
        <f>VLOOKUP(H473,'Metales Pesados 2026'!H473:BJ965,55,FALSE)</f>
        <v>0</v>
      </c>
      <c r="N473" s="36">
        <f>VLOOKUP(H473,'Metales Pesados 2026'!H473:BW965,68,FALSE)</f>
        <v>0</v>
      </c>
      <c r="O473" s="36">
        <f>VLOOKUP(H473,'Metales Pesados 2026'!H473:CJ965,81,FALSE)</f>
        <v>0</v>
      </c>
      <c r="P473" s="60">
        <f>VLOOKUP(H473,'Metales Pesados 2026'!H473:CW965,94,FALSE)</f>
        <v>0</v>
      </c>
    </row>
    <row r="474" spans="1:16" ht="13.05" customHeight="1" x14ac:dyDescent="0.2">
      <c r="A474" s="46" t="s">
        <v>22</v>
      </c>
      <c r="B474" s="46" t="s">
        <v>23</v>
      </c>
      <c r="C474" s="89">
        <v>406</v>
      </c>
      <c r="D474" s="46" t="s">
        <v>611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64">
        <f>VLOOKUP(H474,'Metales Pesados 2026'!H474:W966,16,FALSE)</f>
        <v>0</v>
      </c>
      <c r="K474" s="36">
        <f>VLOOKUP(H474,'Metales Pesados 2026'!H474:AJ966,29,FALSE)</f>
        <v>0</v>
      </c>
      <c r="L474" s="60">
        <f>VLOOKUP(H474,'Metales Pesados 2026'!H474:AW966,42,FALSE)</f>
        <v>0</v>
      </c>
      <c r="M474" s="36">
        <f>VLOOKUP(H474,'Metales Pesados 2026'!H474:BJ966,55,FALSE)</f>
        <v>0</v>
      </c>
      <c r="N474" s="36">
        <f>VLOOKUP(H474,'Metales Pesados 2026'!H474:BW966,68,FALSE)</f>
        <v>0</v>
      </c>
      <c r="O474" s="36">
        <f>VLOOKUP(H474,'Metales Pesados 2026'!H474:CJ966,81,FALSE)</f>
        <v>0</v>
      </c>
      <c r="P474" s="60">
        <f>VLOOKUP(H474,'Metales Pesados 2026'!H474:CW966,94,FALSE)</f>
        <v>0</v>
      </c>
    </row>
    <row r="475" spans="1:16" ht="13.05" customHeight="1" x14ac:dyDescent="0.2">
      <c r="A475" s="46" t="s">
        <v>22</v>
      </c>
      <c r="B475" s="46" t="s">
        <v>23</v>
      </c>
      <c r="C475" s="89">
        <v>406</v>
      </c>
      <c r="D475" s="46" t="s">
        <v>611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64">
        <f>VLOOKUP(H475,'Metales Pesados 2026'!H475:W967,16,FALSE)</f>
        <v>0</v>
      </c>
      <c r="K475" s="36">
        <f>VLOOKUP(H475,'Metales Pesados 2026'!H475:AJ967,29,FALSE)</f>
        <v>0</v>
      </c>
      <c r="L475" s="60">
        <f>VLOOKUP(H475,'Metales Pesados 2026'!H475:AW967,42,FALSE)</f>
        <v>0</v>
      </c>
      <c r="M475" s="36">
        <f>VLOOKUP(H475,'Metales Pesados 2026'!H475:BJ967,55,FALSE)</f>
        <v>0</v>
      </c>
      <c r="N475" s="36">
        <f>VLOOKUP(H475,'Metales Pesados 2026'!H475:BW967,68,FALSE)</f>
        <v>0</v>
      </c>
      <c r="O475" s="36">
        <f>VLOOKUP(H475,'Metales Pesados 2026'!H475:CJ967,81,FALSE)</f>
        <v>0</v>
      </c>
      <c r="P475" s="60">
        <f>VLOOKUP(H475,'Metales Pesados 2026'!H475:CW967,94,FALSE)</f>
        <v>0</v>
      </c>
    </row>
    <row r="476" spans="1:16" ht="13.05" customHeight="1" x14ac:dyDescent="0.2">
      <c r="A476" s="46" t="s">
        <v>22</v>
      </c>
      <c r="B476" s="46" t="s">
        <v>23</v>
      </c>
      <c r="C476" s="89">
        <v>406</v>
      </c>
      <c r="D476" s="46" t="s">
        <v>611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64">
        <f>VLOOKUP(H476,'Metales Pesados 2026'!H476:W968,16,FALSE)</f>
        <v>0</v>
      </c>
      <c r="K476" s="36">
        <f>VLOOKUP(H476,'Metales Pesados 2026'!H476:AJ968,29,FALSE)</f>
        <v>0</v>
      </c>
      <c r="L476" s="60">
        <f>VLOOKUP(H476,'Metales Pesados 2026'!H476:AW968,42,FALSE)</f>
        <v>0</v>
      </c>
      <c r="M476" s="36">
        <f>VLOOKUP(H476,'Metales Pesados 2026'!H476:BJ968,55,FALSE)</f>
        <v>0</v>
      </c>
      <c r="N476" s="36">
        <f>VLOOKUP(H476,'Metales Pesados 2026'!H476:BW968,68,FALSE)</f>
        <v>0</v>
      </c>
      <c r="O476" s="36">
        <f>VLOOKUP(H476,'Metales Pesados 2026'!H476:CJ968,81,FALSE)</f>
        <v>0</v>
      </c>
      <c r="P476" s="60">
        <f>VLOOKUP(H476,'Metales Pesados 2026'!H476:CW968,94,FALSE)</f>
        <v>0</v>
      </c>
    </row>
    <row r="477" spans="1:16" ht="13.05" customHeight="1" x14ac:dyDescent="0.2">
      <c r="A477" s="46" t="s">
        <v>22</v>
      </c>
      <c r="B477" s="46" t="s">
        <v>23</v>
      </c>
      <c r="C477" s="89">
        <v>406</v>
      </c>
      <c r="D477" s="46" t="s">
        <v>611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64">
        <f>VLOOKUP(H477,'Metales Pesados 2026'!H477:W969,16,FALSE)</f>
        <v>0</v>
      </c>
      <c r="K477" s="36">
        <f>VLOOKUP(H477,'Metales Pesados 2026'!H477:AJ969,29,FALSE)</f>
        <v>0</v>
      </c>
      <c r="L477" s="60">
        <f>VLOOKUP(H477,'Metales Pesados 2026'!H477:AW969,42,FALSE)</f>
        <v>0</v>
      </c>
      <c r="M477" s="36">
        <f>VLOOKUP(H477,'Metales Pesados 2026'!H477:BJ969,55,FALSE)</f>
        <v>0</v>
      </c>
      <c r="N477" s="36">
        <f>VLOOKUP(H477,'Metales Pesados 2026'!H477:BW969,68,FALSE)</f>
        <v>0</v>
      </c>
      <c r="O477" s="36">
        <f>VLOOKUP(H477,'Metales Pesados 2026'!H477:CJ969,81,FALSE)</f>
        <v>0</v>
      </c>
      <c r="P477" s="60">
        <f>VLOOKUP(H477,'Metales Pesados 2026'!H477:CW969,94,FALSE)</f>
        <v>0</v>
      </c>
    </row>
    <row r="478" spans="1:16" ht="13.05" customHeight="1" x14ac:dyDescent="0.2">
      <c r="A478" s="46" t="s">
        <v>204</v>
      </c>
      <c r="B478" s="46" t="s">
        <v>205</v>
      </c>
      <c r="C478" s="89">
        <v>407</v>
      </c>
      <c r="D478" s="46" t="s">
        <v>612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64">
        <f>VLOOKUP(H478,'Metales Pesados 2026'!H478:W970,16,FALSE)</f>
        <v>29</v>
      </c>
      <c r="K478" s="36">
        <f>VLOOKUP(H478,'Metales Pesados 2026'!H478:AJ970,29,FALSE)</f>
        <v>0</v>
      </c>
      <c r="L478" s="60">
        <f>VLOOKUP(H478,'Metales Pesados 2026'!H478:AW970,42,FALSE)</f>
        <v>27</v>
      </c>
      <c r="M478" s="36">
        <f>VLOOKUP(H478,'Metales Pesados 2026'!H478:BJ970,55,FALSE)</f>
        <v>0</v>
      </c>
      <c r="N478" s="36">
        <f>VLOOKUP(H478,'Metales Pesados 2026'!H478:BW970,68,FALSE)</f>
        <v>0</v>
      </c>
      <c r="O478" s="36">
        <f>VLOOKUP(H478,'Metales Pesados 2026'!H478:CJ970,81,FALSE)</f>
        <v>0</v>
      </c>
      <c r="P478" s="60">
        <f>VLOOKUP(H478,'Metales Pesados 2026'!H478:CW970,94,FALSE)</f>
        <v>0</v>
      </c>
    </row>
    <row r="479" spans="1:16" ht="13.05" customHeight="1" x14ac:dyDescent="0.2">
      <c r="A479" s="46" t="s">
        <v>22</v>
      </c>
      <c r="B479" s="46" t="s">
        <v>23</v>
      </c>
      <c r="C479" s="89">
        <v>406</v>
      </c>
      <c r="D479" s="46" t="s">
        <v>611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64">
        <f>VLOOKUP(H479,'Metales Pesados 2026'!H479:W971,16,FALSE)</f>
        <v>0</v>
      </c>
      <c r="K479" s="36">
        <f>VLOOKUP(H479,'Metales Pesados 2026'!H479:AJ971,29,FALSE)</f>
        <v>0</v>
      </c>
      <c r="L479" s="60">
        <f>VLOOKUP(H479,'Metales Pesados 2026'!H479:AW971,42,FALSE)</f>
        <v>0</v>
      </c>
      <c r="M479" s="36">
        <f>VLOOKUP(H479,'Metales Pesados 2026'!H479:BJ971,55,FALSE)</f>
        <v>0</v>
      </c>
      <c r="N479" s="36">
        <f>VLOOKUP(H479,'Metales Pesados 2026'!H479:BW971,68,FALSE)</f>
        <v>0</v>
      </c>
      <c r="O479" s="36">
        <f>VLOOKUP(H479,'Metales Pesados 2026'!H479:CJ971,81,FALSE)</f>
        <v>0</v>
      </c>
      <c r="P479" s="60">
        <f>VLOOKUP(H479,'Metales Pesados 2026'!H479:CW971,94,FALSE)</f>
        <v>0</v>
      </c>
    </row>
    <row r="480" spans="1:16" ht="13.05" customHeight="1" x14ac:dyDescent="0.2">
      <c r="A480" s="46" t="s">
        <v>204</v>
      </c>
      <c r="B480" s="46" t="s">
        <v>241</v>
      </c>
      <c r="C480" s="89">
        <v>407</v>
      </c>
      <c r="D480" s="46" t="s">
        <v>612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64">
        <f>VLOOKUP(H480,'Metales Pesados 2026'!H480:W972,16,FALSE)</f>
        <v>0</v>
      </c>
      <c r="K480" s="36">
        <f>VLOOKUP(H480,'Metales Pesados 2026'!H480:AJ972,29,FALSE)</f>
        <v>0</v>
      </c>
      <c r="L480" s="60">
        <f>VLOOKUP(H480,'Metales Pesados 2026'!H480:AW972,42,FALSE)</f>
        <v>0</v>
      </c>
      <c r="M480" s="36">
        <f>VLOOKUP(H480,'Metales Pesados 2026'!H480:BJ972,55,FALSE)</f>
        <v>0</v>
      </c>
      <c r="N480" s="36">
        <f>VLOOKUP(H480,'Metales Pesados 2026'!H480:BW972,68,FALSE)</f>
        <v>0</v>
      </c>
      <c r="O480" s="36">
        <f>VLOOKUP(H480,'Metales Pesados 2026'!H480:CJ972,81,FALSE)</f>
        <v>0</v>
      </c>
      <c r="P480" s="60">
        <f>VLOOKUP(H480,'Metales Pesados 2026'!H480:CW972,94,FALSE)</f>
        <v>0</v>
      </c>
    </row>
    <row r="481" spans="1:16" ht="13.05" customHeight="1" x14ac:dyDescent="0.2">
      <c r="A481" s="46" t="s">
        <v>15</v>
      </c>
      <c r="B481" s="46" t="s">
        <v>16</v>
      </c>
      <c r="C481" s="89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64">
        <f>VLOOKUP(H481,'Metales Pesados 2026'!H481:W973,16,FALSE)</f>
        <v>0</v>
      </c>
      <c r="K481" s="36">
        <f>VLOOKUP(H481,'Metales Pesados 2026'!H481:AJ973,29,FALSE)</f>
        <v>0</v>
      </c>
      <c r="L481" s="60">
        <f>VLOOKUP(H481,'Metales Pesados 2026'!H481:AW973,42,FALSE)</f>
        <v>0</v>
      </c>
      <c r="M481" s="36">
        <f>VLOOKUP(H481,'Metales Pesados 2026'!H481:BJ973,55,FALSE)</f>
        <v>0</v>
      </c>
      <c r="N481" s="36">
        <f>VLOOKUP(H481,'Metales Pesados 2026'!H481:BW973,68,FALSE)</f>
        <v>0</v>
      </c>
      <c r="O481" s="36">
        <f>VLOOKUP(H481,'Metales Pesados 2026'!H481:CJ973,81,FALSE)</f>
        <v>0</v>
      </c>
      <c r="P481" s="60">
        <f>VLOOKUP(H481,'Metales Pesados 2026'!H481:CW973,94,FALSE)</f>
        <v>0</v>
      </c>
    </row>
    <row r="482" spans="1:16" ht="13.05" customHeight="1" x14ac:dyDescent="0.2">
      <c r="A482" s="46" t="s">
        <v>15</v>
      </c>
      <c r="B482" s="46" t="s">
        <v>389</v>
      </c>
      <c r="C482" s="89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64">
        <f>VLOOKUP(H482,'Metales Pesados 2026'!H482:W974,16,FALSE)</f>
        <v>4</v>
      </c>
      <c r="K482" s="36">
        <f>VLOOKUP(H482,'Metales Pesados 2026'!H482:AJ974,29,FALSE)</f>
        <v>0</v>
      </c>
      <c r="L482" s="60">
        <f>VLOOKUP(H482,'Metales Pesados 2026'!H482:AW974,42,FALSE)</f>
        <v>3</v>
      </c>
      <c r="M482" s="36">
        <f>VLOOKUP(H482,'Metales Pesados 2026'!H482:BJ974,55,FALSE)</f>
        <v>0</v>
      </c>
      <c r="N482" s="36">
        <f>VLOOKUP(H482,'Metales Pesados 2026'!H482:BW974,68,FALSE)</f>
        <v>0</v>
      </c>
      <c r="O482" s="36">
        <f>VLOOKUP(H482,'Metales Pesados 2026'!H482:CJ974,81,FALSE)</f>
        <v>0</v>
      </c>
      <c r="P482" s="60">
        <f>VLOOKUP(H482,'Metales Pesados 2026'!H482:CW974,94,FALSE)</f>
        <v>0</v>
      </c>
    </row>
    <row r="483" spans="1:16" ht="13.05" customHeight="1" x14ac:dyDescent="0.2">
      <c r="A483" s="46" t="s">
        <v>464</v>
      </c>
      <c r="B483" s="46" t="s">
        <v>510</v>
      </c>
      <c r="C483" s="89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64">
        <f>VLOOKUP(H483,'Metales Pesados 2026'!H483:W975,16,FALSE)</f>
        <v>0</v>
      </c>
      <c r="K483" s="36">
        <f>VLOOKUP(H483,'Metales Pesados 2026'!H483:AJ975,29,FALSE)</f>
        <v>0</v>
      </c>
      <c r="L483" s="60">
        <f>VLOOKUP(H483,'Metales Pesados 2026'!H483:AW975,42,FALSE)</f>
        <v>0</v>
      </c>
      <c r="M483" s="36">
        <f>VLOOKUP(H483,'Metales Pesados 2026'!H483:BJ975,55,FALSE)</f>
        <v>0</v>
      </c>
      <c r="N483" s="36">
        <f>VLOOKUP(H483,'Metales Pesados 2026'!H483:BW975,68,FALSE)</f>
        <v>0</v>
      </c>
      <c r="O483" s="36">
        <f>VLOOKUP(H483,'Metales Pesados 2026'!H483:CJ975,81,FALSE)</f>
        <v>0</v>
      </c>
      <c r="P483" s="60">
        <f>VLOOKUP(H483,'Metales Pesados 2026'!H483:CW975,94,FALSE)</f>
        <v>0</v>
      </c>
    </row>
    <row r="484" spans="1:16" ht="13.05" customHeight="1" x14ac:dyDescent="0.2">
      <c r="A484" s="46" t="s">
        <v>204</v>
      </c>
      <c r="B484" s="46" t="s">
        <v>241</v>
      </c>
      <c r="C484" s="89">
        <v>407</v>
      </c>
      <c r="D484" s="46" t="s">
        <v>612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64">
        <f>VLOOKUP(H484,'Metales Pesados 2026'!H484:W976,16,FALSE)</f>
        <v>0</v>
      </c>
      <c r="K484" s="36">
        <f>VLOOKUP(H484,'Metales Pesados 2026'!H484:AJ976,29,FALSE)</f>
        <v>0</v>
      </c>
      <c r="L484" s="60">
        <f>VLOOKUP(H484,'Metales Pesados 2026'!H484:AW976,42,FALSE)</f>
        <v>0</v>
      </c>
      <c r="M484" s="36">
        <f>VLOOKUP(H484,'Metales Pesados 2026'!H484:BJ976,55,FALSE)</f>
        <v>0</v>
      </c>
      <c r="N484" s="36">
        <f>VLOOKUP(H484,'Metales Pesados 2026'!H484:BW976,68,FALSE)</f>
        <v>0</v>
      </c>
      <c r="O484" s="36">
        <f>VLOOKUP(H484,'Metales Pesados 2026'!H484:CJ976,81,FALSE)</f>
        <v>0</v>
      </c>
      <c r="P484" s="60">
        <f>VLOOKUP(H484,'Metales Pesados 2026'!H484:CW976,94,FALSE)</f>
        <v>0</v>
      </c>
    </row>
    <row r="485" spans="1:16" ht="13.05" customHeight="1" x14ac:dyDescent="0.2">
      <c r="A485" s="46" t="s">
        <v>204</v>
      </c>
      <c r="B485" s="46" t="s">
        <v>241</v>
      </c>
      <c r="C485" s="89">
        <v>407</v>
      </c>
      <c r="D485" s="46" t="s">
        <v>612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64">
        <f>VLOOKUP(H485,'Metales Pesados 2026'!H485:W977,16,FALSE)</f>
        <v>0</v>
      </c>
      <c r="K485" s="36">
        <f>VLOOKUP(H485,'Metales Pesados 2026'!H485:AJ977,29,FALSE)</f>
        <v>0</v>
      </c>
      <c r="L485" s="60">
        <f>VLOOKUP(H485,'Metales Pesados 2026'!H485:AW977,42,FALSE)</f>
        <v>0</v>
      </c>
      <c r="M485" s="36">
        <f>VLOOKUP(H485,'Metales Pesados 2026'!H485:BJ977,55,FALSE)</f>
        <v>0</v>
      </c>
      <c r="N485" s="36">
        <f>VLOOKUP(H485,'Metales Pesados 2026'!H485:BW977,68,FALSE)</f>
        <v>0</v>
      </c>
      <c r="O485" s="36">
        <f>VLOOKUP(H485,'Metales Pesados 2026'!H485:CJ977,81,FALSE)</f>
        <v>0</v>
      </c>
      <c r="P485" s="60">
        <f>VLOOKUP(H485,'Metales Pesados 2026'!H485:CW977,94,FALSE)</f>
        <v>0</v>
      </c>
    </row>
    <row r="486" spans="1:16" ht="13.05" customHeight="1" x14ac:dyDescent="0.2">
      <c r="A486" s="46" t="s">
        <v>15</v>
      </c>
      <c r="B486" s="46" t="s">
        <v>448</v>
      </c>
      <c r="C486" s="89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64">
        <f>VLOOKUP(H486,'Metales Pesados 2026'!H486:W978,16,FALSE)</f>
        <v>0</v>
      </c>
      <c r="K486" s="36">
        <f>VLOOKUP(H486,'Metales Pesados 2026'!H486:AJ978,29,FALSE)</f>
        <v>0</v>
      </c>
      <c r="L486" s="60">
        <f>VLOOKUP(H486,'Metales Pesados 2026'!H486:AW978,42,FALSE)</f>
        <v>0</v>
      </c>
      <c r="M486" s="36">
        <f>VLOOKUP(H486,'Metales Pesados 2026'!H486:BJ978,55,FALSE)</f>
        <v>0</v>
      </c>
      <c r="N486" s="36">
        <f>VLOOKUP(H486,'Metales Pesados 2026'!H486:BW978,68,FALSE)</f>
        <v>0</v>
      </c>
      <c r="O486" s="36">
        <f>VLOOKUP(H486,'Metales Pesados 2026'!H486:CJ978,81,FALSE)</f>
        <v>0</v>
      </c>
      <c r="P486" s="60">
        <f>VLOOKUP(H486,'Metales Pesados 2026'!H486:CW978,94,FALSE)</f>
        <v>0</v>
      </c>
    </row>
    <row r="487" spans="1:16" ht="13.05" customHeight="1" x14ac:dyDescent="0.2">
      <c r="A487" s="46" t="s">
        <v>15</v>
      </c>
      <c r="B487" s="46" t="s">
        <v>448</v>
      </c>
      <c r="C487" s="89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64">
        <f>VLOOKUP(H487,'Metales Pesados 2026'!H487:W979,16,FALSE)</f>
        <v>0</v>
      </c>
      <c r="K487" s="36">
        <f>VLOOKUP(H487,'Metales Pesados 2026'!H487:AJ979,29,FALSE)</f>
        <v>0</v>
      </c>
      <c r="L487" s="60">
        <f>VLOOKUP(H487,'Metales Pesados 2026'!H487:AW979,42,FALSE)</f>
        <v>0</v>
      </c>
      <c r="M487" s="36">
        <f>VLOOKUP(H487,'Metales Pesados 2026'!H487:BJ979,55,FALSE)</f>
        <v>0</v>
      </c>
      <c r="N487" s="36">
        <f>VLOOKUP(H487,'Metales Pesados 2026'!H487:BW979,68,FALSE)</f>
        <v>0</v>
      </c>
      <c r="O487" s="36">
        <f>VLOOKUP(H487,'Metales Pesados 2026'!H487:CJ979,81,FALSE)</f>
        <v>0</v>
      </c>
      <c r="P487" s="60">
        <f>VLOOKUP(H487,'Metales Pesados 2026'!H487:CW979,94,FALSE)</f>
        <v>0</v>
      </c>
    </row>
    <row r="488" spans="1:16" ht="13.05" customHeight="1" x14ac:dyDescent="0.2">
      <c r="A488" s="46" t="s">
        <v>464</v>
      </c>
      <c r="B488" s="46" t="s">
        <v>479</v>
      </c>
      <c r="C488" s="89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64">
        <f>VLOOKUP(H488,'Metales Pesados 2026'!H488:W980,16,FALSE)</f>
        <v>0</v>
      </c>
      <c r="K488" s="36">
        <f>VLOOKUP(H488,'Metales Pesados 2026'!H488:AJ980,29,FALSE)</f>
        <v>0</v>
      </c>
      <c r="L488" s="60">
        <f>VLOOKUP(H488,'Metales Pesados 2026'!H488:AW980,42,FALSE)</f>
        <v>0</v>
      </c>
      <c r="M488" s="36">
        <f>VLOOKUP(H488,'Metales Pesados 2026'!H488:BJ980,55,FALSE)</f>
        <v>0</v>
      </c>
      <c r="N488" s="36">
        <f>VLOOKUP(H488,'Metales Pesados 2026'!H488:BW980,68,FALSE)</f>
        <v>0</v>
      </c>
      <c r="O488" s="36">
        <f>VLOOKUP(H488,'Metales Pesados 2026'!H488:CJ980,81,FALSE)</f>
        <v>0</v>
      </c>
      <c r="P488" s="60">
        <f>VLOOKUP(H488,'Metales Pesados 2026'!H488:CW980,94,FALSE)</f>
        <v>0</v>
      </c>
    </row>
    <row r="489" spans="1:16" ht="13.05" customHeight="1" x14ac:dyDescent="0.2">
      <c r="A489" s="46" t="s">
        <v>204</v>
      </c>
      <c r="B489" s="46" t="s">
        <v>241</v>
      </c>
      <c r="C489" s="89">
        <v>407</v>
      </c>
      <c r="D489" s="46" t="s">
        <v>612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64">
        <f>VLOOKUP(H489,'Metales Pesados 2026'!H489:W981,16,FALSE)</f>
        <v>0</v>
      </c>
      <c r="K489" s="36">
        <f>VLOOKUP(H489,'Metales Pesados 2026'!H489:AJ981,29,FALSE)</f>
        <v>0</v>
      </c>
      <c r="L489" s="60">
        <f>VLOOKUP(H489,'Metales Pesados 2026'!H489:AW981,42,FALSE)</f>
        <v>0</v>
      </c>
      <c r="M489" s="36">
        <f>VLOOKUP(H489,'Metales Pesados 2026'!H489:BJ981,55,FALSE)</f>
        <v>0</v>
      </c>
      <c r="N489" s="36">
        <f>VLOOKUP(H489,'Metales Pesados 2026'!H489:BW981,68,FALSE)</f>
        <v>0</v>
      </c>
      <c r="O489" s="36">
        <f>VLOOKUP(H489,'Metales Pesados 2026'!H489:CJ981,81,FALSE)</f>
        <v>0</v>
      </c>
      <c r="P489" s="60">
        <f>VLOOKUP(H489,'Metales Pesados 2026'!H489:CW981,94,FALSE)</f>
        <v>0</v>
      </c>
    </row>
    <row r="490" spans="1:16" ht="13.05" customHeight="1" x14ac:dyDescent="0.2">
      <c r="A490" s="46" t="s">
        <v>204</v>
      </c>
      <c r="B490" s="46" t="s">
        <v>241</v>
      </c>
      <c r="C490" s="89">
        <v>407</v>
      </c>
      <c r="D490" s="46" t="s">
        <v>612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64">
        <f>VLOOKUP(H490,'Metales Pesados 2026'!H490:W982,16,FALSE)</f>
        <v>0</v>
      </c>
      <c r="K490" s="36">
        <f>VLOOKUP(H490,'Metales Pesados 2026'!H490:AJ982,29,FALSE)</f>
        <v>0</v>
      </c>
      <c r="L490" s="60">
        <f>VLOOKUP(H490,'Metales Pesados 2026'!H490:AW982,42,FALSE)</f>
        <v>0</v>
      </c>
      <c r="M490" s="36">
        <f>VLOOKUP(H490,'Metales Pesados 2026'!H490:BJ982,55,FALSE)</f>
        <v>0</v>
      </c>
      <c r="N490" s="36">
        <f>VLOOKUP(H490,'Metales Pesados 2026'!H490:BW982,68,FALSE)</f>
        <v>0</v>
      </c>
      <c r="O490" s="36">
        <f>VLOOKUP(H490,'Metales Pesados 2026'!H490:CJ982,81,FALSE)</f>
        <v>0</v>
      </c>
      <c r="P490" s="60">
        <f>VLOOKUP(H490,'Metales Pesados 2026'!H490:CW982,94,FALSE)</f>
        <v>0</v>
      </c>
    </row>
    <row r="491" spans="1:16" ht="13.05" customHeight="1" x14ac:dyDescent="0.2">
      <c r="A491" s="46" t="s">
        <v>204</v>
      </c>
      <c r="B491" s="46" t="s">
        <v>241</v>
      </c>
      <c r="C491" s="89">
        <v>407</v>
      </c>
      <c r="D491" s="46" t="s">
        <v>612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64">
        <f>VLOOKUP(H491,'Metales Pesados 2026'!H491:W983,16,FALSE)</f>
        <v>0</v>
      </c>
      <c r="K491" s="36">
        <f>VLOOKUP(H491,'Metales Pesados 2026'!H491:AJ983,29,FALSE)</f>
        <v>0</v>
      </c>
      <c r="L491" s="60">
        <f>VLOOKUP(H491,'Metales Pesados 2026'!H491:AW983,42,FALSE)</f>
        <v>0</v>
      </c>
      <c r="M491" s="36">
        <f>VLOOKUP(H491,'Metales Pesados 2026'!H491:BJ983,55,FALSE)</f>
        <v>0</v>
      </c>
      <c r="N491" s="36">
        <f>VLOOKUP(H491,'Metales Pesados 2026'!H491:BW983,68,FALSE)</f>
        <v>0</v>
      </c>
      <c r="O491" s="36">
        <f>VLOOKUP(H491,'Metales Pesados 2026'!H491:CJ983,81,FALSE)</f>
        <v>0</v>
      </c>
      <c r="P491" s="60">
        <f>VLOOKUP(H491,'Metales Pesados 2026'!H491:CW983,94,FALSE)</f>
        <v>0</v>
      </c>
    </row>
    <row r="492" spans="1:16" x14ac:dyDescent="0.2">
      <c r="A492" s="46" t="s">
        <v>464</v>
      </c>
      <c r="B492" s="46" t="s">
        <v>479</v>
      </c>
      <c r="C492" s="89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64">
        <f>VLOOKUP(H492,'Metales Pesados 2026'!H492:W984,16,FALSE)</f>
        <v>0</v>
      </c>
      <c r="K492" s="36">
        <f>VLOOKUP(H492,'Metales Pesados 2026'!H492:AJ984,29,FALSE)</f>
        <v>0</v>
      </c>
      <c r="L492" s="60">
        <f>VLOOKUP(H492,'Metales Pesados 2026'!H492:AW984,42,FALSE)</f>
        <v>0</v>
      </c>
      <c r="M492" s="36">
        <f>VLOOKUP(H492,'Metales Pesados 2026'!H492:BJ984,55,FALSE)</f>
        <v>0</v>
      </c>
      <c r="N492" s="36">
        <f>VLOOKUP(H492,'Metales Pesados 2026'!H492:BW984,68,FALSE)</f>
        <v>0</v>
      </c>
      <c r="O492" s="36">
        <f>VLOOKUP(H492,'Metales Pesados 2026'!H492:CJ984,81,FALSE)</f>
        <v>0</v>
      </c>
      <c r="P492" s="60">
        <f>VLOOKUP(H492,'Metales Pesados 2026'!H492:CW984,94,FALSE)</f>
        <v>0</v>
      </c>
    </row>
    <row r="493" spans="1:16" x14ac:dyDescent="0.2">
      <c r="A493" s="46" t="s">
        <v>464</v>
      </c>
      <c r="B493" s="46" t="s">
        <v>479</v>
      </c>
      <c r="C493" s="89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64">
        <f>VLOOKUP(H493,'Metales Pesados 2026'!H493:W985,16,FALSE)</f>
        <v>125</v>
      </c>
      <c r="K493" s="36">
        <f>VLOOKUP(H493,'Metales Pesados 2026'!H493:AJ985,29,FALSE)</f>
        <v>0</v>
      </c>
      <c r="L493" s="60">
        <f>VLOOKUP(H493,'Metales Pesados 2026'!H493:AW985,42,FALSE)</f>
        <v>112</v>
      </c>
      <c r="M493" s="36">
        <f>VLOOKUP(H493,'Metales Pesados 2026'!H493:BJ985,55,FALSE)</f>
        <v>0</v>
      </c>
      <c r="N493" s="36">
        <f>VLOOKUP(H493,'Metales Pesados 2026'!H493:BW985,68,FALSE)</f>
        <v>0</v>
      </c>
      <c r="O493" s="36">
        <f>VLOOKUP(H493,'Metales Pesados 2026'!H493:CJ985,81,FALSE)</f>
        <v>0</v>
      </c>
      <c r="P493" s="60">
        <f>VLOOKUP(H493,'Metales Pesados 2026'!H493:CW985,94,FALSE)</f>
        <v>0</v>
      </c>
    </row>
    <row r="494" spans="1:16" x14ac:dyDescent="0.2">
      <c r="A494" s="46" t="s">
        <v>204</v>
      </c>
      <c r="B494" s="46" t="s">
        <v>205</v>
      </c>
      <c r="C494" s="89">
        <v>407</v>
      </c>
      <c r="D494" s="46" t="s">
        <v>612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64">
        <f>VLOOKUP(H494,'Metales Pesados 2026'!H494:W986,16,FALSE)</f>
        <v>0</v>
      </c>
      <c r="K494" s="36">
        <f>VLOOKUP(H494,'Metales Pesados 2026'!H494:AJ986,29,FALSE)</f>
        <v>0</v>
      </c>
      <c r="L494" s="60">
        <f>VLOOKUP(H494,'Metales Pesados 2026'!H494:AW986,42,FALSE)</f>
        <v>0</v>
      </c>
      <c r="M494" s="36">
        <f>VLOOKUP(H494,'Metales Pesados 2026'!H494:BJ986,55,FALSE)</f>
        <v>0</v>
      </c>
      <c r="N494" s="36">
        <f>VLOOKUP(H494,'Metales Pesados 2026'!H494:BW986,68,FALSE)</f>
        <v>0</v>
      </c>
      <c r="O494" s="36">
        <f>VLOOKUP(H494,'Metales Pesados 2026'!H494:CJ986,81,FALSE)</f>
        <v>0</v>
      </c>
      <c r="P494" s="60">
        <f>VLOOKUP(H494,'Metales Pesados 2026'!H494:CW986,94,FALSE)</f>
        <v>0</v>
      </c>
    </row>
    <row r="495" spans="1:16" x14ac:dyDescent="0.2">
      <c r="A495" s="46" t="s">
        <v>204</v>
      </c>
      <c r="B495" s="46" t="s">
        <v>205</v>
      </c>
      <c r="C495" s="89">
        <v>407</v>
      </c>
      <c r="D495" s="46" t="s">
        <v>612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64">
        <v>0</v>
      </c>
      <c r="K495" s="36">
        <v>0</v>
      </c>
      <c r="L495" s="60">
        <v>0</v>
      </c>
      <c r="M495" s="36">
        <v>0</v>
      </c>
      <c r="N495" s="36">
        <v>0</v>
      </c>
      <c r="O495" s="36">
        <v>0</v>
      </c>
      <c r="P495" s="60">
        <v>0</v>
      </c>
    </row>
    <row r="496" spans="1:16" x14ac:dyDescent="0.2">
      <c r="A496" s="46" t="s">
        <v>22</v>
      </c>
      <c r="B496" s="46" t="s">
        <v>23</v>
      </c>
      <c r="C496" s="89">
        <v>406</v>
      </c>
      <c r="D496" s="46" t="s">
        <v>611</v>
      </c>
      <c r="E496" s="46" t="s">
        <v>22</v>
      </c>
      <c r="F496" s="46" t="s">
        <v>23</v>
      </c>
      <c r="G496" s="47" t="s">
        <v>600</v>
      </c>
      <c r="H496" s="71">
        <v>37328</v>
      </c>
      <c r="I496" s="49" t="s">
        <v>647</v>
      </c>
      <c r="J496" s="64">
        <v>0</v>
      </c>
      <c r="K496" s="36">
        <v>0</v>
      </c>
      <c r="L496" s="60">
        <v>0</v>
      </c>
      <c r="M496" s="36">
        <v>0</v>
      </c>
      <c r="N496" s="36">
        <v>0</v>
      </c>
      <c r="O496" s="36">
        <v>0</v>
      </c>
      <c r="P496" s="60">
        <v>0</v>
      </c>
    </row>
    <row r="497" spans="1:16" x14ac:dyDescent="0.2">
      <c r="A497" s="46" t="s">
        <v>6</v>
      </c>
      <c r="B497" s="46" t="s">
        <v>100</v>
      </c>
      <c r="C497" s="89">
        <v>400</v>
      </c>
      <c r="D497" s="46" t="s">
        <v>610</v>
      </c>
      <c r="E497" s="46" t="s">
        <v>19</v>
      </c>
      <c r="F497" s="46" t="s">
        <v>100</v>
      </c>
      <c r="G497" s="47" t="s">
        <v>600</v>
      </c>
      <c r="H497" s="71">
        <v>37475</v>
      </c>
      <c r="I497" s="49" t="s">
        <v>648</v>
      </c>
      <c r="J497" s="64">
        <v>0</v>
      </c>
      <c r="K497" s="36">
        <v>0</v>
      </c>
      <c r="L497" s="60">
        <v>0</v>
      </c>
      <c r="M497" s="36">
        <v>0</v>
      </c>
      <c r="N497" s="36">
        <v>0</v>
      </c>
      <c r="O497" s="36">
        <v>0</v>
      </c>
      <c r="P497" s="60">
        <v>0</v>
      </c>
    </row>
    <row r="498" spans="1:16" x14ac:dyDescent="0.2">
      <c r="A498" s="46" t="s">
        <v>22</v>
      </c>
      <c r="B498" s="46" t="s">
        <v>295</v>
      </c>
      <c r="C498" s="89">
        <v>406</v>
      </c>
      <c r="D498" s="46" t="s">
        <v>611</v>
      </c>
      <c r="E498" s="46" t="s">
        <v>22</v>
      </c>
      <c r="F498" s="46" t="s">
        <v>295</v>
      </c>
      <c r="G498" s="47" t="s">
        <v>600</v>
      </c>
      <c r="H498" s="71">
        <v>37887</v>
      </c>
      <c r="I498" s="49" t="s">
        <v>649</v>
      </c>
      <c r="J498" s="64">
        <v>0</v>
      </c>
      <c r="K498" s="36">
        <v>0</v>
      </c>
      <c r="L498" s="60">
        <v>0</v>
      </c>
      <c r="M498" s="36">
        <v>0</v>
      </c>
      <c r="N498" s="36">
        <v>0</v>
      </c>
      <c r="O498" s="36">
        <v>0</v>
      </c>
      <c r="P498" s="60">
        <v>0</v>
      </c>
    </row>
    <row r="499" spans="1:16" ht="10.199999999999999" thickBot="1" x14ac:dyDescent="0.25">
      <c r="A499" s="67" t="s">
        <v>6</v>
      </c>
      <c r="B499" s="67" t="s">
        <v>47</v>
      </c>
      <c r="C499" s="89">
        <v>400</v>
      </c>
      <c r="D499" s="46" t="s">
        <v>610</v>
      </c>
      <c r="E499" s="67" t="s">
        <v>25</v>
      </c>
      <c r="F499" s="67" t="s">
        <v>48</v>
      </c>
      <c r="G499" s="68" t="s">
        <v>39</v>
      </c>
      <c r="H499" s="75">
        <v>33980</v>
      </c>
      <c r="I499" s="69" t="s">
        <v>599</v>
      </c>
      <c r="J499" s="65">
        <f>VLOOKUP(H499,'Metales Pesados 2026'!H499:W988,16,FALSE)</f>
        <v>0</v>
      </c>
      <c r="K499" s="66">
        <f>VLOOKUP(H499,'Metales Pesados 2026'!H499:AJ988,29,FALSE)</f>
        <v>0</v>
      </c>
      <c r="L499" s="61">
        <f>VLOOKUP(H499,'Metales Pesados 2026'!H499:AW988,42,FALSE)</f>
        <v>0</v>
      </c>
      <c r="M499" s="66">
        <f>VLOOKUP(H499,'Metales Pesados 2026'!H499:BJ988,55,FALSE)</f>
        <v>0</v>
      </c>
      <c r="N499" s="66">
        <f>VLOOKUP(H499,'Metales Pesados 2026'!H499:BW988,68,FALSE)</f>
        <v>0</v>
      </c>
      <c r="O499" s="66">
        <f>VLOOKUP(H499,'Metales Pesados 2026'!H499:CJ988,81,FALSE)</f>
        <v>0</v>
      </c>
      <c r="P499" s="61">
        <f>VLOOKUP(H499,'Metales Pesados 2026'!H499:CW988,94,FALSE)</f>
        <v>0</v>
      </c>
    </row>
  </sheetData>
  <autoFilter ref="A6:I499" xr:uid="{5F87C240-5F98-4A94-BDDF-CDAD9417C869}"/>
  <mergeCells count="3">
    <mergeCell ref="J4:L4"/>
    <mergeCell ref="M4:P4"/>
    <mergeCell ref="E1:I4"/>
  </mergeCells>
  <conditionalFormatting sqref="H7:H499">
    <cfRule type="duplicateValues" dxfId="12" priority="12"/>
  </conditionalFormatting>
  <conditionalFormatting sqref="H500:H1048576 H5:H6">
    <cfRule type="duplicateValues" dxfId="11" priority="5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zoomScale="85" zoomScaleNormal="85" workbookViewId="0">
      <selection activeCell="G25" sqref="G25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205" t="s">
        <v>558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/>
    </row>
    <row r="2" spans="1:19" ht="15" thickBot="1" x14ac:dyDescent="0.35"/>
    <row r="3" spans="1:19" ht="18.600000000000001" thickBot="1" x14ac:dyDescent="0.4">
      <c r="A3" s="199" t="s">
        <v>616</v>
      </c>
      <c r="B3" s="200"/>
      <c r="C3" s="200"/>
      <c r="D3" s="201"/>
      <c r="F3" s="202" t="s">
        <v>617</v>
      </c>
      <c r="G3" s="203"/>
      <c r="H3" s="203"/>
      <c r="I3" s="204"/>
      <c r="K3" s="199" t="s">
        <v>618</v>
      </c>
      <c r="L3" s="200"/>
      <c r="M3" s="200"/>
      <c r="N3" s="201"/>
      <c r="P3" s="202" t="s">
        <v>619</v>
      </c>
      <c r="Q3" s="203"/>
      <c r="R3" s="203"/>
      <c r="S3" s="204"/>
    </row>
    <row r="4" spans="1:19" ht="15" thickBot="1" x14ac:dyDescent="0.35">
      <c r="A4" s="103" t="s">
        <v>614</v>
      </c>
      <c r="B4" s="103" t="s">
        <v>615</v>
      </c>
      <c r="C4" s="101" t="s">
        <v>572</v>
      </c>
      <c r="D4" s="102" t="s">
        <v>573</v>
      </c>
      <c r="F4" s="104" t="s">
        <v>614</v>
      </c>
      <c r="G4" s="104" t="s">
        <v>615</v>
      </c>
      <c r="H4" s="105" t="s">
        <v>572</v>
      </c>
      <c r="I4" s="106" t="s">
        <v>573</v>
      </c>
      <c r="K4" s="103" t="s">
        <v>614</v>
      </c>
      <c r="L4" s="103" t="s">
        <v>615</v>
      </c>
      <c r="M4" s="101" t="s">
        <v>572</v>
      </c>
      <c r="N4" s="102" t="s">
        <v>573</v>
      </c>
      <c r="P4" s="104" t="s">
        <v>614</v>
      </c>
      <c r="Q4" s="104" t="s">
        <v>615</v>
      </c>
      <c r="R4" s="105" t="s">
        <v>572</v>
      </c>
      <c r="S4" s="106" t="s">
        <v>573</v>
      </c>
    </row>
    <row r="5" spans="1:19" x14ac:dyDescent="0.3">
      <c r="A5" s="95">
        <v>403</v>
      </c>
      <c r="B5" s="96" t="s">
        <v>607</v>
      </c>
      <c r="C5" s="92">
        <f>SUMIFS('Metales Pesados 2026'!$K$7:$K$499,'Metales Pesados 2026'!$C$7:$C$499,Trimestral!$A5) + SUMIFS('Metales Pesados 2026'!$L$7:$L$499,'Metales Pesados 2026'!$C$7:$C$499,Trimestral!$A5) + SUMIFS('Metales Pesados 2026'!$M$7:$M$499,'Metales Pesados 2026'!$C$7:$C$499,Trimestral!$A5)</f>
        <v>0</v>
      </c>
      <c r="D5" s="29">
        <f>SUMIFS('Metales Pesados 2026'!$X$7:$X$499,'Metales Pesados 2026'!$C$7:$C$499,Trimestral!$A5) + SUMIFS('Metales Pesados 2026'!$Y$7:$Y$499,'Metales Pesados 2026'!$C$7:$C$499,Trimestral!$A5) + SUMIFS('Metales Pesados 2026'!$Z$7:$Z$499,'Metales Pesados 2026'!$C$7:$C$499,Trimestral!$A5)</f>
        <v>0</v>
      </c>
      <c r="F5" s="95">
        <v>403</v>
      </c>
      <c r="G5" s="96" t="s">
        <v>607</v>
      </c>
      <c r="H5" s="92">
        <f>SUMIFS('Metales Pesados 2026'!$N$7:$N$499,'Metales Pesados 2026'!$C$7:$C$499,Trimestral!$A5) + SUMIFS('Metales Pesados 2026'!$O$7:$O$499,'Metales Pesados 2026'!$C$7:$C$499,Trimestral!$A5) + SUMIFS('Metales Pesados 2026'!$P$7:$P$499,'Metales Pesados 2026'!$C$7:$C$499,Trimestral!$A5)</f>
        <v>0</v>
      </c>
      <c r="I5" s="29">
        <f>SUMIFS('Metales Pesados 2026'!$AA$7:$AA$499,'Metales Pesados 2026'!$C$7:$C$499,Trimestral!$A5) + SUMIFS('Metales Pesados 2026'!$AB$7:$AB$499,'Metales Pesados 2026'!$C$7:$C$499,Trimestral!$A5) + SUMIFS('Metales Pesados 2026'!$AC$7:$AC$499,'Metales Pesados 2026'!$C$7:$C$499,Trimestral!$A5)</f>
        <v>0</v>
      </c>
      <c r="K5" s="95">
        <v>403</v>
      </c>
      <c r="L5" s="96" t="s">
        <v>607</v>
      </c>
      <c r="M5" s="92">
        <f>SUMIFS('Metales Pesados 2026'!$Q$7:$Q$499,'Metales Pesados 2026'!$C$7:$C$499,Trimestral!$A5) + SUMIFS('Metales Pesados 2026'!$R$7:$R$499,'Metales Pesados 2026'!$C$7:$C$499,Trimestral!$A5) + SUMIFS('Metales Pesados 2026'!$S$7:$S$499,'Metales Pesados 2026'!$C$7:$C$499,Trimestral!$A5)</f>
        <v>0</v>
      </c>
      <c r="N5" s="29">
        <f>SUMIFS('Metales Pesados 2026'!$AD$7:$AD$499,'Metales Pesados 2026'!$C$7:$C$499,Trimestral!$A5) + SUMIFS('Metales Pesados 2026'!$AE$7:$AE$499,'Metales Pesados 2026'!$C$7:$C$499,Trimestral!$A5) + SUMIFS('Metales Pesados 2026'!$AF$7:$AF$499,'Metales Pesados 2026'!$C$7:$C$499,Trimestral!$A5)</f>
        <v>0</v>
      </c>
      <c r="P5" s="95">
        <v>403</v>
      </c>
      <c r="Q5" s="96" t="s">
        <v>607</v>
      </c>
      <c r="R5" s="92">
        <f>SUMIFS('Metales Pesados 2026'!$T$7:$T$499,'Metales Pesados 2026'!$C$7:$C$499,Trimestral!$A5) + SUMIFS('Metales Pesados 2026'!$U$7:$U$499,'Metales Pesados 2026'!$C$7:$C$499,Trimestral!$A5) + SUMIFS('Metales Pesados 2026'!$V$7:$V$499,'Metales Pesados 2026'!$C$7:$C$499,Trimestral!$A5)</f>
        <v>0</v>
      </c>
      <c r="S5" s="29">
        <f>SUMIFS('Metales Pesados 2026'!$AG$7:$AG$499,'Metales Pesados 2026'!$C$7:$C$499,Trimestral!$A5) + SUMIFS('Metales Pesados 2026'!$AH$7:$AH$499,'Metales Pesados 2026'!$C$7:$C$499,Trimestral!$A5) + SUMIFS('Metales Pesados 2026'!$AI$7:$AI$499,'Metales Pesados 2026'!$C$7:$C$499,Trimestral!$A5)</f>
        <v>0</v>
      </c>
    </row>
    <row r="6" spans="1:19" x14ac:dyDescent="0.3">
      <c r="A6" s="97">
        <v>402</v>
      </c>
      <c r="B6" s="98" t="s">
        <v>608</v>
      </c>
      <c r="C6" s="93">
        <f>SUMIFS('Metales Pesados 2026'!$K$7:$K$499,'Metales Pesados 2026'!$C$7:$C$499,Trimestral!$A6) + SUMIFS('Metales Pesados 2026'!$L$7:$L$499,'Metales Pesados 2026'!$C$7:$C$499,Trimestral!$A6) + SUMIFS('Metales Pesados 2026'!$M$7:$M$499,'Metales Pesados 2026'!$C$7:$C$499,Trimestral!$A6)</f>
        <v>0</v>
      </c>
      <c r="D6" s="31">
        <f>SUMIFS('Metales Pesados 2026'!$X$7:$X$499,'Metales Pesados 2026'!$C$7:$C$499,Trimestral!$A6) + SUMIFS('Metales Pesados 2026'!$Y$7:$Y$499,'Metales Pesados 2026'!$C$7:$C$499,Trimestral!$A6) + SUMIFS('Metales Pesados 2026'!$Z$7:$Z$499,'Metales Pesados 2026'!$C$7:$C$499,Trimestral!$A6)</f>
        <v>0</v>
      </c>
      <c r="F6" s="97">
        <v>402</v>
      </c>
      <c r="G6" s="98" t="s">
        <v>608</v>
      </c>
      <c r="H6" s="93">
        <f>SUMIFS('Metales Pesados 2026'!$N$7:$N$499,'Metales Pesados 2026'!$C$7:$C$499,Trimestral!$A6) + SUMIFS('Metales Pesados 2026'!$O$7:$O$499,'Metales Pesados 2026'!$C$7:$C$499,Trimestral!$A6) + SUMIFS('Metales Pesados 2026'!$P$7:$P$499,'Metales Pesados 2026'!$C$7:$C$499,Trimestral!$A6)</f>
        <v>0</v>
      </c>
      <c r="I6" s="31">
        <f>SUMIFS('Metales Pesados 2026'!$AA$7:$AA$499,'Metales Pesados 2026'!$C$7:$C$499,Trimestral!$A6) + SUMIFS('Metales Pesados 2026'!$AB$7:$AB$499,'Metales Pesados 2026'!$C$7:$C$499,Trimestral!$A6) + SUMIFS('Metales Pesados 2026'!$AC$7:$AC$499,'Metales Pesados 2026'!$C$7:$C$499,Trimestral!$A6)</f>
        <v>0</v>
      </c>
      <c r="K6" s="97">
        <v>402</v>
      </c>
      <c r="L6" s="98" t="s">
        <v>608</v>
      </c>
      <c r="M6" s="93">
        <f>SUMIFS('Metales Pesados 2026'!$Q$7:$Q$499,'Metales Pesados 2026'!$C$7:$C$499,Trimestral!$A6) + SUMIFS('Metales Pesados 2026'!$R$7:$R$499,'Metales Pesados 2026'!$C$7:$C$499,Trimestral!$A6) + SUMIFS('Metales Pesados 2026'!$S$7:$S$499,'Metales Pesados 2026'!$C$7:$C$499,Trimestral!$A6)</f>
        <v>0</v>
      </c>
      <c r="N6" s="31">
        <f>SUMIFS('Metales Pesados 2026'!$AD$7:$AD$499,'Metales Pesados 2026'!$C$7:$C$499,Trimestral!$A6) + SUMIFS('Metales Pesados 2026'!$AE$7:$AE$499,'Metales Pesados 2026'!$C$7:$C$499,Trimestral!$A6) + SUMIFS('Metales Pesados 2026'!$AF$7:$AF$499,'Metales Pesados 2026'!$C$7:$C$499,Trimestral!$A6)</f>
        <v>0</v>
      </c>
      <c r="P6" s="97">
        <v>402</v>
      </c>
      <c r="Q6" s="98" t="s">
        <v>608</v>
      </c>
      <c r="R6" s="93">
        <f>SUMIFS('Metales Pesados 2026'!$T$7:$T$499,'Metales Pesados 2026'!$C$7:$C$499,Trimestral!$A6) + SUMIFS('Metales Pesados 2026'!$U$7:$U$499,'Metales Pesados 2026'!$C$7:$C$499,Trimestral!$A6) + SUMIFS('Metales Pesados 2026'!$V$7:$V$499,'Metales Pesados 2026'!$C$7:$C$499,Trimestral!$A6)</f>
        <v>0</v>
      </c>
      <c r="S6" s="31">
        <f>SUMIFS('Metales Pesados 2026'!$AG$7:$AG$499,'Metales Pesados 2026'!$C$7:$C$499,Trimestral!$A6) + SUMIFS('Metales Pesados 2026'!$AH$7:$AH$499,'Metales Pesados 2026'!$C$7:$C$499,Trimestral!$A6) + SUMIFS('Metales Pesados 2026'!$AI$7:$AI$499,'Metales Pesados 2026'!$C$7:$C$499,Trimestral!$A6)</f>
        <v>0</v>
      </c>
    </row>
    <row r="7" spans="1:19" x14ac:dyDescent="0.3">
      <c r="A7" s="97">
        <v>405</v>
      </c>
      <c r="B7" s="98" t="s">
        <v>609</v>
      </c>
      <c r="C7" s="93">
        <f>SUMIFS('Metales Pesados 2026'!$K$7:$K$499,'Metales Pesados 2026'!$C$7:$C$499,Trimestral!$A7) + SUMIFS('Metales Pesados 2026'!$L$7:$L$499,'Metales Pesados 2026'!$C$7:$C$499,Trimestral!$A7) + SUMIFS('Metales Pesados 2026'!$M$7:$M$499,'Metales Pesados 2026'!$C$7:$C$499,Trimestral!$A7)</f>
        <v>0</v>
      </c>
      <c r="D7" s="31">
        <f>SUMIFS('Metales Pesados 2026'!$X$7:$X$499,'Metales Pesados 2026'!$C$7:$C$499,Trimestral!$A7) + SUMIFS('Metales Pesados 2026'!$Y$7:$Y$499,'Metales Pesados 2026'!$C$7:$C$499,Trimestral!$A7) + SUMIFS('Metales Pesados 2026'!$Z$7:$Z$499,'Metales Pesados 2026'!$C$7:$C$499,Trimestral!$A7)</f>
        <v>0</v>
      </c>
      <c r="F7" s="97">
        <v>405</v>
      </c>
      <c r="G7" s="98" t="s">
        <v>609</v>
      </c>
      <c r="H7" s="93">
        <f>SUMIFS('Metales Pesados 2026'!$N$7:$N$499,'Metales Pesados 2026'!$C$7:$C$499,Trimestral!$A7) + SUMIFS('Metales Pesados 2026'!$O$7:$O$499,'Metales Pesados 2026'!$C$7:$C$499,Trimestral!$A7) + SUMIFS('Metales Pesados 2026'!$P$7:$P$499,'Metales Pesados 2026'!$C$7:$C$499,Trimestral!$A7)</f>
        <v>0</v>
      </c>
      <c r="I7" s="31">
        <f>SUMIFS('Metales Pesados 2026'!$AA$7:$AA$499,'Metales Pesados 2026'!$C$7:$C$499,Trimestral!$A7) + SUMIFS('Metales Pesados 2026'!$AB$7:$AB$499,'Metales Pesados 2026'!$C$7:$C$499,Trimestral!$A7) + SUMIFS('Metales Pesados 2026'!$AC$7:$AC$499,'Metales Pesados 2026'!$C$7:$C$499,Trimestral!$A7)</f>
        <v>0</v>
      </c>
      <c r="K7" s="97">
        <v>405</v>
      </c>
      <c r="L7" s="98" t="s">
        <v>609</v>
      </c>
      <c r="M7" s="93">
        <f>SUMIFS('Metales Pesados 2026'!$Q$7:$Q$499,'Metales Pesados 2026'!$C$7:$C$499,Trimestral!$A7) + SUMIFS('Metales Pesados 2026'!$R$7:$R$499,'Metales Pesados 2026'!$C$7:$C$499,Trimestral!$A7) + SUMIFS('Metales Pesados 2026'!$S$7:$S$499,'Metales Pesados 2026'!$C$7:$C$499,Trimestral!$A7)</f>
        <v>0</v>
      </c>
      <c r="N7" s="31">
        <f>SUMIFS('Metales Pesados 2026'!$AD$7:$AD$499,'Metales Pesados 2026'!$C$7:$C$499,Trimestral!$A7) + SUMIFS('Metales Pesados 2026'!$AE$7:$AE$499,'Metales Pesados 2026'!$C$7:$C$499,Trimestral!$A7) + SUMIFS('Metales Pesados 2026'!$AF$7:$AF$499,'Metales Pesados 2026'!$C$7:$C$499,Trimestral!$A7)</f>
        <v>0</v>
      </c>
      <c r="P7" s="97">
        <v>405</v>
      </c>
      <c r="Q7" s="98" t="s">
        <v>609</v>
      </c>
      <c r="R7" s="93">
        <f>SUMIFS('Metales Pesados 2026'!$T$7:$T$499,'Metales Pesados 2026'!$C$7:$C$499,Trimestral!$A7) + SUMIFS('Metales Pesados 2026'!$U$7:$U$499,'Metales Pesados 2026'!$C$7:$C$499,Trimestral!$A7) + SUMIFS('Metales Pesados 2026'!$V$7:$V$499,'Metales Pesados 2026'!$C$7:$C$499,Trimestral!$A7)</f>
        <v>0</v>
      </c>
      <c r="S7" s="31">
        <f>SUMIFS('Metales Pesados 2026'!$AG$7:$AG$499,'Metales Pesados 2026'!$C$7:$C$499,Trimestral!$A7) + SUMIFS('Metales Pesados 2026'!$AH$7:$AH$499,'Metales Pesados 2026'!$C$7:$C$499,Trimestral!$A7) + SUMIFS('Metales Pesados 2026'!$AI$7:$AI$499,'Metales Pesados 2026'!$C$7:$C$499,Trimestral!$A7)</f>
        <v>0</v>
      </c>
    </row>
    <row r="8" spans="1:19" x14ac:dyDescent="0.3">
      <c r="A8" s="97">
        <v>400</v>
      </c>
      <c r="B8" s="98" t="s">
        <v>610</v>
      </c>
      <c r="C8" s="93">
        <f>SUMIFS('Metales Pesados 2026'!$K$7:$K$499,'Metales Pesados 2026'!$C$7:$C$499,Trimestral!$A8) + SUMIFS('Metales Pesados 2026'!$L$7:$L$499,'Metales Pesados 2026'!$C$7:$C$499,Trimestral!$A8) + SUMIFS('Metales Pesados 2026'!$M$7:$M$499,'Metales Pesados 2026'!$C$7:$C$499,Trimestral!$A8)</f>
        <v>2551</v>
      </c>
      <c r="D8" s="31">
        <f>SUMIFS('Metales Pesados 2026'!$X$7:$X$499,'Metales Pesados 2026'!$C$7:$C$499,Trimestral!$A8) + SUMIFS('Metales Pesados 2026'!$Y$7:$Y$499,'Metales Pesados 2026'!$C$7:$C$499,Trimestral!$A8) + SUMIFS('Metales Pesados 2026'!$Z$7:$Z$499,'Metales Pesados 2026'!$C$7:$C$499,Trimestral!$A8)</f>
        <v>33</v>
      </c>
      <c r="F8" s="97">
        <v>400</v>
      </c>
      <c r="G8" s="98" t="s">
        <v>610</v>
      </c>
      <c r="H8" s="93">
        <f>SUMIFS('Metales Pesados 2026'!$N$7:$N$499,'Metales Pesados 2026'!$C$7:$C$499,Trimestral!$A8) + SUMIFS('Metales Pesados 2026'!$O$7:$O$499,'Metales Pesados 2026'!$C$7:$C$499,Trimestral!$A8) + SUMIFS('Metales Pesados 2026'!$P$7:$P$499,'Metales Pesados 2026'!$C$7:$C$499,Trimestral!$A8)</f>
        <v>388</v>
      </c>
      <c r="I8" s="31">
        <f>SUMIFS('Metales Pesados 2026'!$AA$7:$AA$499,'Metales Pesados 2026'!$C$7:$C$499,Trimestral!$A8) + SUMIFS('Metales Pesados 2026'!$AB$7:$AB$499,'Metales Pesados 2026'!$C$7:$C$499,Trimestral!$A8) + SUMIFS('Metales Pesados 2026'!$AC$7:$AC$499,'Metales Pesados 2026'!$C$7:$C$499,Trimestral!$A8)</f>
        <v>0</v>
      </c>
      <c r="K8" s="97">
        <v>400</v>
      </c>
      <c r="L8" s="98" t="s">
        <v>610</v>
      </c>
      <c r="M8" s="93">
        <f>SUMIFS('Metales Pesados 2026'!$Q$7:$Q$499,'Metales Pesados 2026'!$C$7:$C$499,Trimestral!$A8) + SUMIFS('Metales Pesados 2026'!$R$7:$R$499,'Metales Pesados 2026'!$C$7:$C$499,Trimestral!$A8) + SUMIFS('Metales Pesados 2026'!$S$7:$S$499,'Metales Pesados 2026'!$C$7:$C$499,Trimestral!$A8)</f>
        <v>0</v>
      </c>
      <c r="N8" s="31">
        <f>SUMIFS('Metales Pesados 2026'!$AD$7:$AD$499,'Metales Pesados 2026'!$C$7:$C$499,Trimestral!$A8) + SUMIFS('Metales Pesados 2026'!$AE$7:$AE$499,'Metales Pesados 2026'!$C$7:$C$499,Trimestral!$A8) + SUMIFS('Metales Pesados 2026'!$AF$7:$AF$499,'Metales Pesados 2026'!$C$7:$C$499,Trimestral!$A8)</f>
        <v>0</v>
      </c>
      <c r="P8" s="97">
        <v>400</v>
      </c>
      <c r="Q8" s="98" t="s">
        <v>610</v>
      </c>
      <c r="R8" s="93">
        <f>SUMIFS('Metales Pesados 2026'!$T$7:$T$499,'Metales Pesados 2026'!$C$7:$C$499,Trimestral!$A8) + SUMIFS('Metales Pesados 2026'!$U$7:$U$499,'Metales Pesados 2026'!$C$7:$C$499,Trimestral!$A8) + SUMIFS('Metales Pesados 2026'!$V$7:$V$499,'Metales Pesados 2026'!$C$7:$C$499,Trimestral!$A8)</f>
        <v>0</v>
      </c>
      <c r="S8" s="31">
        <f>SUMIFS('Metales Pesados 2026'!$AG$7:$AG$499,'Metales Pesados 2026'!$C$7:$C$499,Trimestral!$A8) + SUMIFS('Metales Pesados 2026'!$AH$7:$AH$499,'Metales Pesados 2026'!$C$7:$C$499,Trimestral!$A8) + SUMIFS('Metales Pesados 2026'!$AI$7:$AI$499,'Metales Pesados 2026'!$C$7:$C$499,Trimestral!$A8)</f>
        <v>0</v>
      </c>
    </row>
    <row r="9" spans="1:19" x14ac:dyDescent="0.3">
      <c r="A9" s="97">
        <v>406</v>
      </c>
      <c r="B9" s="98" t="s">
        <v>611</v>
      </c>
      <c r="C9" s="93">
        <f>SUMIFS('Metales Pesados 2026'!$K$7:$K$499,'Metales Pesados 2026'!$C$7:$C$499,Trimestral!$A9) + SUMIFS('Metales Pesados 2026'!$L$7:$L$499,'Metales Pesados 2026'!$C$7:$C$499,Trimestral!$A9) + SUMIFS('Metales Pesados 2026'!$M$7:$M$499,'Metales Pesados 2026'!$C$7:$C$499,Trimestral!$A9)</f>
        <v>70</v>
      </c>
      <c r="D9" s="31">
        <f>SUMIFS('Metales Pesados 2026'!$X$7:$X$499,'Metales Pesados 2026'!$C$7:$C$499,Trimestral!$A9) + SUMIFS('Metales Pesados 2026'!$Y$7:$Y$499,'Metales Pesados 2026'!$C$7:$C$499,Trimestral!$A9) + SUMIFS('Metales Pesados 2026'!$Z$7:$Z$499,'Metales Pesados 2026'!$C$7:$C$499,Trimestral!$A9)</f>
        <v>0</v>
      </c>
      <c r="F9" s="97">
        <v>406</v>
      </c>
      <c r="G9" s="98" t="s">
        <v>611</v>
      </c>
      <c r="H9" s="93">
        <f>SUMIFS('Metales Pesados 2026'!$N$7:$N$499,'Metales Pesados 2026'!$C$7:$C$499,Trimestral!$A9) + SUMIFS('Metales Pesados 2026'!$O$7:$O$499,'Metales Pesados 2026'!$C$7:$C$499,Trimestral!$A9) + SUMIFS('Metales Pesados 2026'!$P$7:$P$499,'Metales Pesados 2026'!$C$7:$C$499,Trimestral!$A9)</f>
        <v>0</v>
      </c>
      <c r="I9" s="31">
        <f>SUMIFS('Metales Pesados 2026'!$AA$7:$AA$499,'Metales Pesados 2026'!$C$7:$C$499,Trimestral!$A9) + SUMIFS('Metales Pesados 2026'!$AB$7:$AB$499,'Metales Pesados 2026'!$C$7:$C$499,Trimestral!$A9) + SUMIFS('Metales Pesados 2026'!$AC$7:$AC$499,'Metales Pesados 2026'!$C$7:$C$499,Trimestral!$A9)</f>
        <v>0</v>
      </c>
      <c r="K9" s="97">
        <v>406</v>
      </c>
      <c r="L9" s="98" t="s">
        <v>611</v>
      </c>
      <c r="M9" s="93">
        <f>SUMIFS('Metales Pesados 2026'!$Q$7:$Q$499,'Metales Pesados 2026'!$C$7:$C$499,Trimestral!$A9) + SUMIFS('Metales Pesados 2026'!$R$7:$R$499,'Metales Pesados 2026'!$C$7:$C$499,Trimestral!$A9) + SUMIFS('Metales Pesados 2026'!$S$7:$S$499,'Metales Pesados 2026'!$C$7:$C$499,Trimestral!$A9)</f>
        <v>0</v>
      </c>
      <c r="N9" s="31">
        <f>SUMIFS('Metales Pesados 2026'!$AD$7:$AD$499,'Metales Pesados 2026'!$C$7:$C$499,Trimestral!$A9) + SUMIFS('Metales Pesados 2026'!$AE$7:$AE$499,'Metales Pesados 2026'!$C$7:$C$499,Trimestral!$A9) + SUMIFS('Metales Pesados 2026'!$AF$7:$AF$499,'Metales Pesados 2026'!$C$7:$C$499,Trimestral!$A9)</f>
        <v>0</v>
      </c>
      <c r="P9" s="97">
        <v>406</v>
      </c>
      <c r="Q9" s="98" t="s">
        <v>611</v>
      </c>
      <c r="R9" s="93">
        <f>SUMIFS('Metales Pesados 2026'!$T$7:$T$499,'Metales Pesados 2026'!$C$7:$C$499,Trimestral!$A9) + SUMIFS('Metales Pesados 2026'!$U$7:$U$499,'Metales Pesados 2026'!$C$7:$C$499,Trimestral!$A9) + SUMIFS('Metales Pesados 2026'!$V$7:$V$499,'Metales Pesados 2026'!$C$7:$C$499,Trimestral!$A9)</f>
        <v>0</v>
      </c>
      <c r="S9" s="31">
        <f>SUMIFS('Metales Pesados 2026'!$AG$7:$AG$499,'Metales Pesados 2026'!$C$7:$C$499,Trimestral!$A9) + SUMIFS('Metales Pesados 2026'!$AH$7:$AH$499,'Metales Pesados 2026'!$C$7:$C$499,Trimestral!$A9) + SUMIFS('Metales Pesados 2026'!$AI$7:$AI$499,'Metales Pesados 2026'!$C$7:$C$499,Trimestral!$A9)</f>
        <v>0</v>
      </c>
    </row>
    <row r="10" spans="1:19" x14ac:dyDescent="0.3">
      <c r="A10" s="97">
        <v>407</v>
      </c>
      <c r="B10" s="98" t="s">
        <v>612</v>
      </c>
      <c r="C10" s="93">
        <f>SUMIFS('Metales Pesados 2026'!$K$7:$K$499,'Metales Pesados 2026'!$C$7:$C$499,Trimestral!$A10) + SUMIFS('Metales Pesados 2026'!$L$7:$L$499,'Metales Pesados 2026'!$C$7:$C$499,Trimestral!$A10) + SUMIFS('Metales Pesados 2026'!$M$7:$M$499,'Metales Pesados 2026'!$C$7:$C$499,Trimestral!$A10)</f>
        <v>827</v>
      </c>
      <c r="D10" s="31">
        <f>SUMIFS('Metales Pesados 2026'!$X$7:$X$499,'Metales Pesados 2026'!$C$7:$C$499,Trimestral!$A10) + SUMIFS('Metales Pesados 2026'!$Y$7:$Y$499,'Metales Pesados 2026'!$C$7:$C$499,Trimestral!$A10) + SUMIFS('Metales Pesados 2026'!$Z$7:$Z$499,'Metales Pesados 2026'!$C$7:$C$499,Trimestral!$A10)</f>
        <v>38</v>
      </c>
      <c r="F10" s="97">
        <v>407</v>
      </c>
      <c r="G10" s="98" t="s">
        <v>612</v>
      </c>
      <c r="H10" s="93">
        <f>SUMIFS('Metales Pesados 2026'!$N$7:$N$499,'Metales Pesados 2026'!$C$7:$C$499,Trimestral!$A10) + SUMIFS('Metales Pesados 2026'!$O$7:$O$499,'Metales Pesados 2026'!$C$7:$C$499,Trimestral!$A10) + SUMIFS('Metales Pesados 2026'!$P$7:$P$499,'Metales Pesados 2026'!$C$7:$C$499,Trimestral!$A10)</f>
        <v>0</v>
      </c>
      <c r="I10" s="31">
        <f>SUMIFS('Metales Pesados 2026'!$AA$7:$AA$499,'Metales Pesados 2026'!$C$7:$C$499,Trimestral!$A10) + SUMIFS('Metales Pesados 2026'!$AB$7:$AB$499,'Metales Pesados 2026'!$C$7:$C$499,Trimestral!$A10) + SUMIFS('Metales Pesados 2026'!$AC$7:$AC$499,'Metales Pesados 2026'!$C$7:$C$499,Trimestral!$A10)</f>
        <v>0</v>
      </c>
      <c r="K10" s="97">
        <v>407</v>
      </c>
      <c r="L10" s="98" t="s">
        <v>612</v>
      </c>
      <c r="M10" s="93">
        <f>SUMIFS('Metales Pesados 2026'!$Q$7:$Q$499,'Metales Pesados 2026'!$C$7:$C$499,Trimestral!$A10) + SUMIFS('Metales Pesados 2026'!$R$7:$R$499,'Metales Pesados 2026'!$C$7:$C$499,Trimestral!$A10) + SUMIFS('Metales Pesados 2026'!$S$7:$S$499,'Metales Pesados 2026'!$C$7:$C$499,Trimestral!$A10)</f>
        <v>0</v>
      </c>
      <c r="N10" s="31">
        <f>SUMIFS('Metales Pesados 2026'!$AD$7:$AD$499,'Metales Pesados 2026'!$C$7:$C$499,Trimestral!$A10) + SUMIFS('Metales Pesados 2026'!$AE$7:$AE$499,'Metales Pesados 2026'!$C$7:$C$499,Trimestral!$A10) + SUMIFS('Metales Pesados 2026'!$AF$7:$AF$499,'Metales Pesados 2026'!$C$7:$C$499,Trimestral!$A10)</f>
        <v>0</v>
      </c>
      <c r="P10" s="97">
        <v>407</v>
      </c>
      <c r="Q10" s="98" t="s">
        <v>612</v>
      </c>
      <c r="R10" s="93">
        <f>SUMIFS('Metales Pesados 2026'!$T$7:$T$499,'Metales Pesados 2026'!$C$7:$C$499,Trimestral!$A10) + SUMIFS('Metales Pesados 2026'!$U$7:$U$499,'Metales Pesados 2026'!$C$7:$C$499,Trimestral!$A10) + SUMIFS('Metales Pesados 2026'!$V$7:$V$499,'Metales Pesados 2026'!$C$7:$C$499,Trimestral!$A10)</f>
        <v>0</v>
      </c>
      <c r="S10" s="31">
        <f>SUMIFS('Metales Pesados 2026'!$AG$7:$AG$499,'Metales Pesados 2026'!$C$7:$C$499,Trimestral!$A10) + SUMIFS('Metales Pesados 2026'!$AH$7:$AH$499,'Metales Pesados 2026'!$C$7:$C$499,Trimestral!$A10) + SUMIFS('Metales Pesados 2026'!$AI$7:$AI$499,'Metales Pesados 2026'!$C$7:$C$499,Trimestral!$A10)</f>
        <v>0</v>
      </c>
    </row>
    <row r="11" spans="1:19" x14ac:dyDescent="0.3">
      <c r="A11" s="97">
        <v>401</v>
      </c>
      <c r="B11" s="98" t="s">
        <v>16</v>
      </c>
      <c r="C11" s="93">
        <f>SUMIFS('Metales Pesados 2026'!$K$7:$K$499,'Metales Pesados 2026'!$C$7:$C$499,Trimestral!$A11) + SUMIFS('Metales Pesados 2026'!$L$7:$L$499,'Metales Pesados 2026'!$C$7:$C$499,Trimestral!$A11) + SUMIFS('Metales Pesados 2026'!$M$7:$M$499,'Metales Pesados 2026'!$C$7:$C$499,Trimestral!$A11)</f>
        <v>1086</v>
      </c>
      <c r="D11" s="31">
        <f>SUMIFS('Metales Pesados 2026'!$X$7:$X$499,'Metales Pesados 2026'!$C$7:$C$499,Trimestral!$A11) + SUMIFS('Metales Pesados 2026'!$Y$7:$Y$499,'Metales Pesados 2026'!$C$7:$C$499,Trimestral!$A11) + SUMIFS('Metales Pesados 2026'!$Z$7:$Z$499,'Metales Pesados 2026'!$C$7:$C$499,Trimestral!$A11)</f>
        <v>26</v>
      </c>
      <c r="F11" s="97">
        <v>401</v>
      </c>
      <c r="G11" s="98" t="s">
        <v>16</v>
      </c>
      <c r="H11" s="93">
        <f>SUMIFS('Metales Pesados 2026'!$N$7:$N$499,'Metales Pesados 2026'!$C$7:$C$499,Trimestral!$A11) + SUMIFS('Metales Pesados 2026'!$O$7:$O$499,'Metales Pesados 2026'!$C$7:$C$499,Trimestral!$A11) + SUMIFS('Metales Pesados 2026'!$P$7:$P$499,'Metales Pesados 2026'!$C$7:$C$499,Trimestral!$A11)</f>
        <v>10</v>
      </c>
      <c r="I11" s="31">
        <f>SUMIFS('Metales Pesados 2026'!$AA$7:$AA$499,'Metales Pesados 2026'!$C$7:$C$499,Trimestral!$A11) + SUMIFS('Metales Pesados 2026'!$AB$7:$AB$499,'Metales Pesados 2026'!$C$7:$C$499,Trimestral!$A11) + SUMIFS('Metales Pesados 2026'!$AC$7:$AC$499,'Metales Pesados 2026'!$C$7:$C$499,Trimestral!$A11)</f>
        <v>0</v>
      </c>
      <c r="K11" s="97">
        <v>401</v>
      </c>
      <c r="L11" s="98" t="s">
        <v>16</v>
      </c>
      <c r="M11" s="93">
        <f>SUMIFS('Metales Pesados 2026'!$Q$7:$Q$499,'Metales Pesados 2026'!$C$7:$C$499,Trimestral!$A11) + SUMIFS('Metales Pesados 2026'!$R$7:$R$499,'Metales Pesados 2026'!$C$7:$C$499,Trimestral!$A11) + SUMIFS('Metales Pesados 2026'!$S$7:$S$499,'Metales Pesados 2026'!$C$7:$C$499,Trimestral!$A11)</f>
        <v>0</v>
      </c>
      <c r="N11" s="31">
        <f>SUMIFS('Metales Pesados 2026'!$AD$7:$AD$499,'Metales Pesados 2026'!$C$7:$C$499,Trimestral!$A11) + SUMIFS('Metales Pesados 2026'!$AE$7:$AE$499,'Metales Pesados 2026'!$C$7:$C$499,Trimestral!$A11) + SUMIFS('Metales Pesados 2026'!$AF$7:$AF$499,'Metales Pesados 2026'!$C$7:$C$499,Trimestral!$A11)</f>
        <v>0</v>
      </c>
      <c r="P11" s="97">
        <v>401</v>
      </c>
      <c r="Q11" s="98" t="s">
        <v>16</v>
      </c>
      <c r="R11" s="93">
        <f>SUMIFS('Metales Pesados 2026'!$T$7:$T$499,'Metales Pesados 2026'!$C$7:$C$499,Trimestral!$A11) + SUMIFS('Metales Pesados 2026'!$U$7:$U$499,'Metales Pesados 2026'!$C$7:$C$499,Trimestral!$A11) + SUMIFS('Metales Pesados 2026'!$V$7:$V$499,'Metales Pesados 2026'!$C$7:$C$499,Trimestral!$A11)</f>
        <v>0</v>
      </c>
      <c r="S11" s="31">
        <f>SUMIFS('Metales Pesados 2026'!$AG$7:$AG$499,'Metales Pesados 2026'!$C$7:$C$499,Trimestral!$A11) + SUMIFS('Metales Pesados 2026'!$AH$7:$AH$499,'Metales Pesados 2026'!$C$7:$C$499,Trimestral!$A11) + SUMIFS('Metales Pesados 2026'!$AI$7:$AI$499,'Metales Pesados 2026'!$C$7:$C$499,Trimestral!$A11)</f>
        <v>0</v>
      </c>
    </row>
    <row r="12" spans="1:19" ht="15" thickBot="1" x14ac:dyDescent="0.35">
      <c r="A12" s="99">
        <v>404</v>
      </c>
      <c r="B12" s="100" t="s">
        <v>464</v>
      </c>
      <c r="C12" s="94">
        <f>SUMIFS('Metales Pesados 2026'!$K$7:$K$499,'Metales Pesados 2026'!$C$7:$C$499,Trimestral!$A12) + SUMIFS('Metales Pesados 2026'!$L$7:$L$499,'Metales Pesados 2026'!$C$7:$C$499,Trimestral!$A12) + SUMIFS('Metales Pesados 2026'!$M$7:$M$499,'Metales Pesados 2026'!$C$7:$C$499,Trimestral!$A12)</f>
        <v>1168</v>
      </c>
      <c r="D12" s="34">
        <f>SUMIFS('Metales Pesados 2026'!$X$7:$X$499,'Metales Pesados 2026'!$C$7:$C$499,Trimestral!$A12) + SUMIFS('Metales Pesados 2026'!$Y$7:$Y$499,'Metales Pesados 2026'!$C$7:$C$499,Trimestral!$A12) + SUMIFS('Metales Pesados 2026'!$Z$7:$Z$499,'Metales Pesados 2026'!$C$7:$C$499,Trimestral!$A12)</f>
        <v>171</v>
      </c>
      <c r="F12" s="99">
        <v>404</v>
      </c>
      <c r="G12" s="100" t="s">
        <v>464</v>
      </c>
      <c r="H12" s="94">
        <f>SUMIFS('Metales Pesados 2026'!$N$7:$N$499,'Metales Pesados 2026'!$C$7:$C$499,Trimestral!$A12) + SUMIFS('Metales Pesados 2026'!$O$7:$O$499,'Metales Pesados 2026'!$C$7:$C$499,Trimestral!$A12) + SUMIFS('Metales Pesados 2026'!$P$7:$P$499,'Metales Pesados 2026'!$C$7:$C$499,Trimestral!$A12)</f>
        <v>171</v>
      </c>
      <c r="I12" s="34">
        <f>SUMIFS('Metales Pesados 2026'!$AA$7:$AA$499,'Metales Pesados 2026'!$C$7:$C$499,Trimestral!$A12) + SUMIFS('Metales Pesados 2026'!$AB$7:$AB$499,'Metales Pesados 2026'!$C$7:$C$499,Trimestral!$A12) + SUMIFS('Metales Pesados 2026'!$AC$7:$AC$499,'Metales Pesados 2026'!$C$7:$C$499,Trimestral!$A12)</f>
        <v>23</v>
      </c>
      <c r="K12" s="99">
        <v>404</v>
      </c>
      <c r="L12" s="100" t="s">
        <v>464</v>
      </c>
      <c r="M12" s="94">
        <f>SUMIFS('Metales Pesados 2026'!$Q$7:$Q$499,'Metales Pesados 2026'!$C$7:$C$499,Trimestral!$A12) + SUMIFS('Metales Pesados 2026'!$R$7:$R$499,'Metales Pesados 2026'!$C$7:$C$499,Trimestral!$A12) + SUMIFS('Metales Pesados 2026'!$S$7:$S$499,'Metales Pesados 2026'!$C$7:$C$499,Trimestral!$A12)</f>
        <v>0</v>
      </c>
      <c r="N12" s="34">
        <f>SUMIFS('Metales Pesados 2026'!$AD$7:$AD$499,'Metales Pesados 2026'!$C$7:$C$499,Trimestral!$A12) + SUMIFS('Metales Pesados 2026'!$AE$7:$AE$499,'Metales Pesados 2026'!$C$7:$C$499,Trimestral!$A12) + SUMIFS('Metales Pesados 2026'!$AF$7:$AF$499,'Metales Pesados 2026'!$C$7:$C$499,Trimestral!$A12)</f>
        <v>0</v>
      </c>
      <c r="P12" s="99">
        <v>404</v>
      </c>
      <c r="Q12" s="100" t="s">
        <v>464</v>
      </c>
      <c r="R12" s="94">
        <f>SUMIFS('Metales Pesados 2026'!$T$7:$T$499,'Metales Pesados 2026'!$C$7:$C$499,Trimestral!$A12) + SUMIFS('Metales Pesados 2026'!$U$7:$U$499,'Metales Pesados 2026'!$C$7:$C$499,Trimestral!$A12) + SUMIFS('Metales Pesados 2026'!$V$7:$V$499,'Metales Pesados 2026'!$C$7:$C$499,Trimestral!$A12)</f>
        <v>0</v>
      </c>
      <c r="S12" s="34">
        <f>SUMIFS('Metales Pesados 2026'!$AG$7:$AG$499,'Metales Pesados 2026'!$C$7:$C$499,Trimestral!$A12) + SUMIFS('Metales Pesados 2026'!$AH$7:$AH$499,'Metales Pesados 2026'!$C$7:$C$499,Trimestral!$A12) + SUMIFS('Metales Pesados 2026'!$AI$7:$AI$499,'Metales Pesados 2026'!$C$7:$C$499,Trimestral!$A12)</f>
        <v>0</v>
      </c>
    </row>
    <row r="13" spans="1:19" ht="15" thickBot="1" x14ac:dyDescent="0.35">
      <c r="A13" s="89"/>
      <c r="B13" s="108" t="s">
        <v>620</v>
      </c>
      <c r="C13" s="107">
        <f>SUM(C5:C12)</f>
        <v>5702</v>
      </c>
      <c r="D13" s="107">
        <f>SUM(D5:D12)</f>
        <v>268</v>
      </c>
      <c r="G13" s="108" t="s">
        <v>620</v>
      </c>
      <c r="H13" s="107">
        <f>SUM(H5:H12)</f>
        <v>569</v>
      </c>
      <c r="I13" s="107">
        <f>SUM(I5:I12)</f>
        <v>23</v>
      </c>
      <c r="L13" s="108" t="s">
        <v>620</v>
      </c>
      <c r="M13" s="107">
        <f>SUM(M5:M12)</f>
        <v>0</v>
      </c>
      <c r="N13" s="107">
        <f>SUM(N5:N12)</f>
        <v>0</v>
      </c>
      <c r="Q13" s="108" t="s">
        <v>620</v>
      </c>
      <c r="R13" s="107">
        <f>SUM(R5:R12)</f>
        <v>0</v>
      </c>
      <c r="S13" s="107">
        <f>SUM(S5:S12)</f>
        <v>0</v>
      </c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1ED6-FB97-4E0F-8DC0-279397D368EC}">
  <dimension ref="A1:K13"/>
  <sheetViews>
    <sheetView showGridLines="0" zoomScale="85" zoomScaleNormal="85" workbookViewId="0">
      <selection activeCell="C8" sqref="C8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3" width="12" style="26" bestFit="1" customWidth="1"/>
    <col min="4" max="4" width="14" style="26" bestFit="1" customWidth="1"/>
    <col min="5" max="5" width="18" style="26" bestFit="1" customWidth="1"/>
    <col min="6" max="6" width="11.77734375" style="26" bestFit="1" customWidth="1"/>
    <col min="7" max="7" width="13.6640625" style="26" bestFit="1" customWidth="1"/>
    <col min="8" max="8" width="18" style="26" bestFit="1" customWidth="1"/>
    <col min="9" max="9" width="11.77734375" style="26" bestFit="1" customWidth="1"/>
    <col min="10" max="10" width="13.6640625" style="26" bestFit="1" customWidth="1"/>
    <col min="11" max="11" width="18" style="26" bestFit="1" customWidth="1"/>
  </cols>
  <sheetData>
    <row r="1" spans="1:11" ht="21.6" thickBot="1" x14ac:dyDescent="0.45">
      <c r="A1" s="205" t="s">
        <v>558</v>
      </c>
      <c r="B1" s="206"/>
      <c r="C1" s="206"/>
      <c r="D1" s="206"/>
      <c r="E1" s="206"/>
      <c r="F1" s="206"/>
      <c r="G1" s="206"/>
      <c r="H1" s="206"/>
      <c r="I1" s="206"/>
      <c r="J1" s="206"/>
      <c r="K1" s="207"/>
    </row>
    <row r="2" spans="1:11" ht="18.600000000000001" thickBot="1" x14ac:dyDescent="0.4">
      <c r="A2" s="211" t="s">
        <v>616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1" ht="18.600000000000001" thickBot="1" x14ac:dyDescent="0.4">
      <c r="A3" s="111"/>
      <c r="B3" s="112"/>
      <c r="C3" s="208" t="s">
        <v>572</v>
      </c>
      <c r="D3" s="209"/>
      <c r="E3" s="210"/>
      <c r="F3" s="208" t="s">
        <v>626</v>
      </c>
      <c r="G3" s="209"/>
      <c r="H3" s="210"/>
      <c r="I3" s="208" t="s">
        <v>627</v>
      </c>
      <c r="J3" s="209"/>
      <c r="K3" s="210"/>
    </row>
    <row r="4" spans="1:11" ht="15" thickBot="1" x14ac:dyDescent="0.35">
      <c r="A4" s="103" t="s">
        <v>614</v>
      </c>
      <c r="B4" s="103" t="s">
        <v>615</v>
      </c>
      <c r="C4" s="109" t="s">
        <v>621</v>
      </c>
      <c r="D4" s="109" t="s">
        <v>623</v>
      </c>
      <c r="E4" s="109" t="s">
        <v>625</v>
      </c>
      <c r="F4" s="110" t="s">
        <v>622</v>
      </c>
      <c r="G4" s="110" t="s">
        <v>624</v>
      </c>
      <c r="H4" s="110" t="s">
        <v>625</v>
      </c>
      <c r="I4" s="134" t="s">
        <v>560</v>
      </c>
      <c r="J4" s="134" t="s">
        <v>557</v>
      </c>
      <c r="K4" s="134" t="s">
        <v>625</v>
      </c>
    </row>
    <row r="5" spans="1:11" x14ac:dyDescent="0.3">
      <c r="A5" s="95">
        <v>403</v>
      </c>
      <c r="B5" s="96" t="s">
        <v>607</v>
      </c>
      <c r="C5" s="130"/>
      <c r="D5" s="113">
        <f>SUMIFS('Metales Pesados 2026'!$K$7:$K$499,'Metales Pesados 2026'!$C$7:$C$499,'Reporte de Avance'!$A5) + SUMIFS('Metales Pesados 2026'!$L$7:$L$499,'Metales Pesados 2026'!$C$7:$C$499,'Reporte de Avance'!$A5) + SUMIFS('Metales Pesados 2026'!$M$7:$M$499,'Metales Pesados 2026'!$C$7:$C$499,'Reporte de Avance'!$A5)</f>
        <v>0</v>
      </c>
      <c r="E5" s="114">
        <f t="shared" ref="E5:E10" si="0">IFERROR(D5/C5,0)*100</f>
        <v>0</v>
      </c>
      <c r="F5" s="115"/>
      <c r="G5" s="115">
        <f>SUMIFS('Metales Pesados 2026'!$X$7:$X$499,'Metales Pesados 2026'!$C$7:$C$499,'Reporte de Avance'!$A5) + SUMIFS('Metales Pesados 2026'!$Y$7:$Y$499,'Metales Pesados 2026'!$C$7:$C$499,'Reporte de Avance'!$A5) + SUMIFS('Metales Pesados 2026'!$Z$7:$Z$499,'Metales Pesados 2026'!$C$7:$C$499,'Reporte de Avance'!$A5)</f>
        <v>0</v>
      </c>
      <c r="H5" s="116">
        <f t="shared" ref="H5:H13" si="1">IFERROR(G5/F5,0)*100</f>
        <v>0</v>
      </c>
      <c r="I5" s="135">
        <f>+C5+F5</f>
        <v>0</v>
      </c>
      <c r="J5" s="135">
        <f>+D5+G5</f>
        <v>0</v>
      </c>
      <c r="K5" s="136">
        <f t="shared" ref="K5:K13" si="2">IFERROR(J5/I5,0)*100</f>
        <v>0</v>
      </c>
    </row>
    <row r="6" spans="1:11" x14ac:dyDescent="0.3">
      <c r="A6" s="97">
        <v>402</v>
      </c>
      <c r="B6" s="98" t="s">
        <v>608</v>
      </c>
      <c r="C6" s="131"/>
      <c r="D6" s="117">
        <f>SUMIFS('Metales Pesados 2026'!$K$7:$K$499,'Metales Pesados 2026'!$C$7:$C$499,'Reporte de Avance'!$A6) + SUMIFS('Metales Pesados 2026'!$L$7:$L$499,'Metales Pesados 2026'!$C$7:$C$499,'Reporte de Avance'!$A6) + SUMIFS('Metales Pesados 2026'!$M$7:$M$499,'Metales Pesados 2026'!$C$7:$C$499,'Reporte de Avance'!$A6)</f>
        <v>0</v>
      </c>
      <c r="E6" s="118">
        <f t="shared" si="0"/>
        <v>0</v>
      </c>
      <c r="F6" s="119"/>
      <c r="G6" s="119">
        <f>SUMIFS('Metales Pesados 2026'!$X$7:$X$499,'Metales Pesados 2026'!$C$7:$C$499,'Reporte de Avance'!$A6) + SUMIFS('Metales Pesados 2026'!$Y$7:$Y$499,'Metales Pesados 2026'!$C$7:$C$499,'Reporte de Avance'!$A6) + SUMIFS('Metales Pesados 2026'!$Z$7:$Z$499,'Metales Pesados 2026'!$C$7:$C$499,'Reporte de Avance'!$A6)</f>
        <v>0</v>
      </c>
      <c r="H6" s="120">
        <f t="shared" si="1"/>
        <v>0</v>
      </c>
      <c r="I6" s="137">
        <f t="shared" ref="I6:I13" si="3">+C6+F6</f>
        <v>0</v>
      </c>
      <c r="J6" s="137">
        <f t="shared" ref="J6:J13" si="4">+D6+G6</f>
        <v>0</v>
      </c>
      <c r="K6" s="138">
        <f t="shared" si="2"/>
        <v>0</v>
      </c>
    </row>
    <row r="7" spans="1:11" x14ac:dyDescent="0.3">
      <c r="A7" s="97">
        <v>405</v>
      </c>
      <c r="B7" s="98" t="s">
        <v>609</v>
      </c>
      <c r="C7" s="131"/>
      <c r="D7" s="117">
        <f>SUMIFS('Metales Pesados 2026'!$K$7:$K$499,'Metales Pesados 2026'!$C$7:$C$499,'Reporte de Avance'!$A7) + SUMIFS('Metales Pesados 2026'!$L$7:$L$499,'Metales Pesados 2026'!$C$7:$C$499,'Reporte de Avance'!$A7) + SUMIFS('Metales Pesados 2026'!$M$7:$M$499,'Metales Pesados 2026'!$C$7:$C$499,'Reporte de Avance'!$A7)</f>
        <v>0</v>
      </c>
      <c r="E7" s="118">
        <f t="shared" si="0"/>
        <v>0</v>
      </c>
      <c r="F7" s="119"/>
      <c r="G7" s="119">
        <f>SUMIFS('Metales Pesados 2026'!$X$7:$X$499,'Metales Pesados 2026'!$C$7:$C$499,'Reporte de Avance'!$A7) + SUMIFS('Metales Pesados 2026'!$Y$7:$Y$499,'Metales Pesados 2026'!$C$7:$C$499,'Reporte de Avance'!$A7) + SUMIFS('Metales Pesados 2026'!$Z$7:$Z$499,'Metales Pesados 2026'!$C$7:$C$499,'Reporte de Avance'!$A7)</f>
        <v>0</v>
      </c>
      <c r="H7" s="120">
        <f t="shared" si="1"/>
        <v>0</v>
      </c>
      <c r="I7" s="137">
        <f t="shared" si="3"/>
        <v>0</v>
      </c>
      <c r="J7" s="137">
        <f t="shared" si="4"/>
        <v>0</v>
      </c>
      <c r="K7" s="138">
        <f t="shared" si="2"/>
        <v>0</v>
      </c>
    </row>
    <row r="8" spans="1:11" x14ac:dyDescent="0.3">
      <c r="A8" s="97">
        <v>400</v>
      </c>
      <c r="B8" s="98" t="s">
        <v>610</v>
      </c>
      <c r="C8" s="131"/>
      <c r="D8" s="117">
        <f>SUMIFS('Metales Pesados 2026'!$K$7:$K$499,'Metales Pesados 2026'!$C$7:$C$499,'Reporte de Avance'!$A8) + SUMIFS('Metales Pesados 2026'!$L$7:$L$499,'Metales Pesados 2026'!$C$7:$C$499,'Reporte de Avance'!$A8) + SUMIFS('Metales Pesados 2026'!$M$7:$M$499,'Metales Pesados 2026'!$C$7:$C$499,'Reporte de Avance'!$A8)</f>
        <v>2551</v>
      </c>
      <c r="E8" s="118">
        <f t="shared" si="0"/>
        <v>0</v>
      </c>
      <c r="F8" s="119"/>
      <c r="G8" s="119">
        <f>SUMIFS('Metales Pesados 2026'!$X$7:$X$499,'Metales Pesados 2026'!$C$7:$C$499,'Reporte de Avance'!$A8) + SUMIFS('Metales Pesados 2026'!$Y$7:$Y$499,'Metales Pesados 2026'!$C$7:$C$499,'Reporte de Avance'!$A8) + SUMIFS('Metales Pesados 2026'!$Z$7:$Z$499,'Metales Pesados 2026'!$C$7:$C$499,'Reporte de Avance'!$A8)</f>
        <v>33</v>
      </c>
      <c r="H8" s="120">
        <f t="shared" si="1"/>
        <v>0</v>
      </c>
      <c r="I8" s="137">
        <f t="shared" si="3"/>
        <v>0</v>
      </c>
      <c r="J8" s="137">
        <f t="shared" si="4"/>
        <v>2584</v>
      </c>
      <c r="K8" s="138">
        <f t="shared" si="2"/>
        <v>0</v>
      </c>
    </row>
    <row r="9" spans="1:11" x14ac:dyDescent="0.3">
      <c r="A9" s="97">
        <v>406</v>
      </c>
      <c r="B9" s="98" t="s">
        <v>611</v>
      </c>
      <c r="C9" s="131"/>
      <c r="D9" s="117">
        <f>SUMIFS('Metales Pesados 2026'!$K$7:$K$499,'Metales Pesados 2026'!$C$7:$C$499,'Reporte de Avance'!$A9) + SUMIFS('Metales Pesados 2026'!$L$7:$L$499,'Metales Pesados 2026'!$C$7:$C$499,'Reporte de Avance'!$A9) + SUMIFS('Metales Pesados 2026'!$M$7:$M$499,'Metales Pesados 2026'!$C$7:$C$499,'Reporte de Avance'!$A9)</f>
        <v>70</v>
      </c>
      <c r="E9" s="118">
        <f t="shared" si="0"/>
        <v>0</v>
      </c>
      <c r="F9" s="119"/>
      <c r="G9" s="119">
        <f>SUMIFS('Metales Pesados 2026'!$X$7:$X$499,'Metales Pesados 2026'!$C$7:$C$499,'Reporte de Avance'!$A9) + SUMIFS('Metales Pesados 2026'!$Y$7:$Y$499,'Metales Pesados 2026'!$C$7:$C$499,'Reporte de Avance'!$A9) + SUMIFS('Metales Pesados 2026'!$Z$7:$Z$499,'Metales Pesados 2026'!$C$7:$C$499,'Reporte de Avance'!$A9)</f>
        <v>0</v>
      </c>
      <c r="H9" s="120">
        <f t="shared" si="1"/>
        <v>0</v>
      </c>
      <c r="I9" s="137">
        <f t="shared" si="3"/>
        <v>0</v>
      </c>
      <c r="J9" s="137">
        <f t="shared" si="4"/>
        <v>70</v>
      </c>
      <c r="K9" s="138">
        <f t="shared" si="2"/>
        <v>0</v>
      </c>
    </row>
    <row r="10" spans="1:11" x14ac:dyDescent="0.3">
      <c r="A10" s="97">
        <v>407</v>
      </c>
      <c r="B10" s="98" t="s">
        <v>612</v>
      </c>
      <c r="C10" s="131"/>
      <c r="D10" s="117">
        <f>SUMIFS('Metales Pesados 2026'!$K$7:$K$499,'Metales Pesados 2026'!$C$7:$C$499,'Reporte de Avance'!$A10) + SUMIFS('Metales Pesados 2026'!$L$7:$L$499,'Metales Pesados 2026'!$C$7:$C$499,'Reporte de Avance'!$A10) + SUMIFS('Metales Pesados 2026'!$M$7:$M$499,'Metales Pesados 2026'!$C$7:$C$499,'Reporte de Avance'!$A10)</f>
        <v>827</v>
      </c>
      <c r="E10" s="118">
        <f t="shared" si="0"/>
        <v>0</v>
      </c>
      <c r="F10" s="119"/>
      <c r="G10" s="119">
        <f>SUMIFS('Metales Pesados 2026'!$X$7:$X$499,'Metales Pesados 2026'!$C$7:$C$499,'Reporte de Avance'!$A10) + SUMIFS('Metales Pesados 2026'!$Y$7:$Y$499,'Metales Pesados 2026'!$C$7:$C$499,'Reporte de Avance'!$A10) + SUMIFS('Metales Pesados 2026'!$Z$7:$Z$499,'Metales Pesados 2026'!$C$7:$C$499,'Reporte de Avance'!$A10)</f>
        <v>38</v>
      </c>
      <c r="H10" s="120">
        <f t="shared" si="1"/>
        <v>0</v>
      </c>
      <c r="I10" s="137">
        <f t="shared" si="3"/>
        <v>0</v>
      </c>
      <c r="J10" s="137">
        <f t="shared" si="4"/>
        <v>865</v>
      </c>
      <c r="K10" s="138">
        <f t="shared" si="2"/>
        <v>0</v>
      </c>
    </row>
    <row r="11" spans="1:11" x14ac:dyDescent="0.3">
      <c r="A11" s="97">
        <v>401</v>
      </c>
      <c r="B11" s="98" t="s">
        <v>16</v>
      </c>
      <c r="C11" s="131"/>
      <c r="D11" s="117">
        <f>SUMIFS('Metales Pesados 2026'!$K$7:$K$499,'Metales Pesados 2026'!$C$7:$C$499,'Reporte de Avance'!$A11) + SUMIFS('Metales Pesados 2026'!$L$7:$L$499,'Metales Pesados 2026'!$C$7:$C$499,'Reporte de Avance'!$A11) + SUMIFS('Metales Pesados 2026'!$M$7:$M$499,'Metales Pesados 2026'!$C$7:$C$499,'Reporte de Avance'!$A11)</f>
        <v>1086</v>
      </c>
      <c r="E11" s="118">
        <f>IFERROR(D11/C11,0)*100</f>
        <v>0</v>
      </c>
      <c r="F11" s="119"/>
      <c r="G11" s="119">
        <f>SUMIFS('Metales Pesados 2026'!$X$7:$X$499,'Metales Pesados 2026'!$C$7:$C$499,'Reporte de Avance'!$A11) + SUMIFS('Metales Pesados 2026'!$Y$7:$Y$499,'Metales Pesados 2026'!$C$7:$C$499,'Reporte de Avance'!$A11) + SUMIFS('Metales Pesados 2026'!$Z$7:$Z$499,'Metales Pesados 2026'!$C$7:$C$499,'Reporte de Avance'!$A11)</f>
        <v>26</v>
      </c>
      <c r="H11" s="121">
        <f t="shared" si="1"/>
        <v>0</v>
      </c>
      <c r="I11" s="137">
        <f t="shared" si="3"/>
        <v>0</v>
      </c>
      <c r="J11" s="137">
        <f t="shared" si="4"/>
        <v>1112</v>
      </c>
      <c r="K11" s="138">
        <f t="shared" si="2"/>
        <v>0</v>
      </c>
    </row>
    <row r="12" spans="1:11" ht="15" thickBot="1" x14ac:dyDescent="0.35">
      <c r="A12" s="99">
        <v>404</v>
      </c>
      <c r="B12" s="100" t="s">
        <v>464</v>
      </c>
      <c r="C12" s="132"/>
      <c r="D12" s="122">
        <f>SUMIFS('Metales Pesados 2026'!$K$7:$K$499,'Metales Pesados 2026'!$C$7:$C$499,'Reporte de Avance'!$A12) + SUMIFS('Metales Pesados 2026'!$L$7:$L$499,'Metales Pesados 2026'!$C$7:$C$499,'Reporte de Avance'!$A12) + SUMIFS('Metales Pesados 2026'!$M$7:$M$499,'Metales Pesados 2026'!$C$7:$C$499,'Reporte de Avance'!$A12)</f>
        <v>1168</v>
      </c>
      <c r="E12" s="123">
        <f t="shared" ref="E12:E13" si="5">IFERROR(D12/C12,0)*100</f>
        <v>0</v>
      </c>
      <c r="F12" s="124"/>
      <c r="G12" s="124">
        <f>SUMIFS('Metales Pesados 2026'!$X$7:$X$499,'Metales Pesados 2026'!$C$7:$C$499,'Reporte de Avance'!$A12) + SUMIFS('Metales Pesados 2026'!$Y$7:$Y$499,'Metales Pesados 2026'!$C$7:$C$499,'Reporte de Avance'!$A12) + SUMIFS('Metales Pesados 2026'!$Z$7:$Z$499,'Metales Pesados 2026'!$C$7:$C$499,'Reporte de Avance'!$A12)</f>
        <v>171</v>
      </c>
      <c r="H12" s="125">
        <f t="shared" si="1"/>
        <v>0</v>
      </c>
      <c r="I12" s="139">
        <f t="shared" si="3"/>
        <v>0</v>
      </c>
      <c r="J12" s="139">
        <f t="shared" si="4"/>
        <v>1339</v>
      </c>
      <c r="K12" s="140">
        <f t="shared" si="2"/>
        <v>0</v>
      </c>
    </row>
    <row r="13" spans="1:11" ht="15" thickBot="1" x14ac:dyDescent="0.35">
      <c r="A13" s="89"/>
      <c r="B13" s="108" t="s">
        <v>620</v>
      </c>
      <c r="C13" s="133"/>
      <c r="D13" s="126">
        <f>SUM(D5:D12)</f>
        <v>5702</v>
      </c>
      <c r="E13" s="127">
        <f t="shared" si="5"/>
        <v>0</v>
      </c>
      <c r="F13" s="128"/>
      <c r="G13" s="128">
        <f>SUM(G5:G12)</f>
        <v>268</v>
      </c>
      <c r="H13" s="129">
        <f t="shared" si="1"/>
        <v>0</v>
      </c>
      <c r="I13" s="141">
        <f t="shared" si="3"/>
        <v>0</v>
      </c>
      <c r="J13" s="141">
        <f t="shared" si="4"/>
        <v>5970</v>
      </c>
      <c r="K13" s="142">
        <f t="shared" si="2"/>
        <v>0</v>
      </c>
    </row>
  </sheetData>
  <mergeCells count="5">
    <mergeCell ref="C3:E3"/>
    <mergeCell ref="F3:H3"/>
    <mergeCell ref="I3:K3"/>
    <mergeCell ref="A2:K2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8438-6A7C-4A9D-81F6-5F82F8CC2267}">
  <dimension ref="A1:AA199"/>
  <sheetViews>
    <sheetView showGridLines="0" tabSelected="1" workbookViewId="0">
      <selection activeCell="I8" sqref="I8"/>
    </sheetView>
  </sheetViews>
  <sheetFormatPr baseColWidth="10" defaultRowHeight="14.4" x14ac:dyDescent="0.3"/>
  <cols>
    <col min="1" max="1" width="21.5546875" style="26" customWidth="1"/>
    <col min="2" max="2" width="8.44140625" bestFit="1" customWidth="1"/>
    <col min="3" max="3" width="4.44140625" bestFit="1" customWidth="1"/>
    <col min="4" max="4" width="5" bestFit="1" customWidth="1"/>
    <col min="5" max="5" width="4.44140625" bestFit="1" customWidth="1"/>
    <col min="6" max="6" width="5.21875" bestFit="1" customWidth="1"/>
    <col min="7" max="7" width="4.33203125" bestFit="1" customWidth="1"/>
    <col min="8" max="8" width="3.6640625" bestFit="1" customWidth="1"/>
    <col min="9" max="9" width="4.77734375" bestFit="1" customWidth="1"/>
    <col min="10" max="10" width="4.109375" bestFit="1" customWidth="1"/>
    <col min="11" max="11" width="4.33203125" bestFit="1" customWidth="1"/>
    <col min="12" max="12" width="4.88671875" bestFit="1" customWidth="1"/>
    <col min="13" max="13" width="4" bestFit="1" customWidth="1"/>
    <col min="15" max="15" width="22.44140625" bestFit="1" customWidth="1"/>
    <col min="16" max="16" width="8.44140625" bestFit="1" customWidth="1"/>
    <col min="17" max="17" width="4.44140625" bestFit="1" customWidth="1"/>
    <col min="18" max="18" width="4.88671875" bestFit="1" customWidth="1"/>
    <col min="19" max="19" width="4.44140625" bestFit="1" customWidth="1"/>
    <col min="20" max="20" width="5.21875" bestFit="1" customWidth="1"/>
    <col min="21" max="21" width="4.33203125" bestFit="1" customWidth="1"/>
    <col min="22" max="22" width="3.6640625" bestFit="1" customWidth="1"/>
    <col min="23" max="23" width="4.77734375" bestFit="1" customWidth="1"/>
    <col min="24" max="24" width="4.109375" bestFit="1" customWidth="1"/>
    <col min="25" max="25" width="4.33203125" bestFit="1" customWidth="1"/>
    <col min="26" max="26" width="4.88671875" bestFit="1" customWidth="1"/>
    <col min="27" max="27" width="4" bestFit="1" customWidth="1"/>
    <col min="28" max="39" width="12.33203125" bestFit="1" customWidth="1"/>
  </cols>
  <sheetData>
    <row r="1" spans="1:27" ht="15" thickBot="1" x14ac:dyDescent="0.35">
      <c r="A1" s="187" t="s">
        <v>641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9"/>
      <c r="O1" s="187" t="s">
        <v>644</v>
      </c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9"/>
    </row>
    <row r="2" spans="1:27" x14ac:dyDescent="0.3">
      <c r="A2" s="148" t="s">
        <v>606</v>
      </c>
      <c r="B2" s="26">
        <v>400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O2" s="148" t="s">
        <v>606</v>
      </c>
      <c r="P2" s="26">
        <v>400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3"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x14ac:dyDescent="0.3">
      <c r="A4" s="146" t="s">
        <v>642</v>
      </c>
      <c r="B4" s="26" t="s">
        <v>629</v>
      </c>
      <c r="C4" s="26" t="s">
        <v>630</v>
      </c>
      <c r="D4" s="26" t="s">
        <v>631</v>
      </c>
      <c r="E4" s="26" t="s">
        <v>632</v>
      </c>
      <c r="F4" s="26" t="s">
        <v>633</v>
      </c>
      <c r="G4" s="26" t="s">
        <v>634</v>
      </c>
      <c r="H4" s="26" t="s">
        <v>635</v>
      </c>
      <c r="I4" s="26" t="s">
        <v>636</v>
      </c>
      <c r="J4" s="26" t="s">
        <v>637</v>
      </c>
      <c r="K4" s="26" t="s">
        <v>638</v>
      </c>
      <c r="L4" s="26" t="s">
        <v>639</v>
      </c>
      <c r="M4" s="26" t="s">
        <v>640</v>
      </c>
      <c r="O4" s="146" t="s">
        <v>643</v>
      </c>
      <c r="P4" t="s">
        <v>629</v>
      </c>
      <c r="Q4" t="s">
        <v>630</v>
      </c>
      <c r="R4" t="s">
        <v>631</v>
      </c>
      <c r="S4" t="s">
        <v>632</v>
      </c>
      <c r="T4" t="s">
        <v>633</v>
      </c>
      <c r="U4" t="s">
        <v>634</v>
      </c>
      <c r="V4" t="s">
        <v>635</v>
      </c>
      <c r="W4" t="s">
        <v>636</v>
      </c>
      <c r="X4" t="s">
        <v>637</v>
      </c>
      <c r="Y4" t="s">
        <v>638</v>
      </c>
      <c r="Z4" t="s">
        <v>639</v>
      </c>
      <c r="AA4" t="s">
        <v>640</v>
      </c>
    </row>
    <row r="5" spans="1:27" x14ac:dyDescent="0.3">
      <c r="A5" s="147" t="s">
        <v>25</v>
      </c>
      <c r="B5" s="224">
        <v>10</v>
      </c>
      <c r="C5" s="224">
        <v>9</v>
      </c>
      <c r="D5" s="224">
        <v>118</v>
      </c>
      <c r="E5" s="224">
        <v>0</v>
      </c>
      <c r="F5" s="224">
        <v>0</v>
      </c>
      <c r="G5" s="224">
        <v>0</v>
      </c>
      <c r="H5" s="224">
        <v>0</v>
      </c>
      <c r="I5" s="224">
        <v>0</v>
      </c>
      <c r="J5" s="224">
        <v>0</v>
      </c>
      <c r="K5" s="224">
        <v>0</v>
      </c>
      <c r="L5" s="224">
        <v>0</v>
      </c>
      <c r="M5" s="224">
        <v>0</v>
      </c>
      <c r="O5" s="147" t="s">
        <v>25</v>
      </c>
      <c r="P5" s="225">
        <v>0</v>
      </c>
      <c r="Q5" s="225">
        <v>0</v>
      </c>
      <c r="R5" s="225">
        <v>0</v>
      </c>
      <c r="S5" s="225">
        <v>0</v>
      </c>
      <c r="T5" s="225">
        <v>0</v>
      </c>
      <c r="U5" s="225">
        <v>0</v>
      </c>
      <c r="V5" s="225">
        <v>0</v>
      </c>
      <c r="W5" s="225">
        <v>0</v>
      </c>
      <c r="X5" s="225">
        <v>0</v>
      </c>
      <c r="Y5" s="225">
        <v>0</v>
      </c>
      <c r="Z5" s="225">
        <v>0</v>
      </c>
      <c r="AA5" s="225">
        <v>0</v>
      </c>
    </row>
    <row r="6" spans="1:27" x14ac:dyDescent="0.3">
      <c r="A6" s="147" t="s">
        <v>19</v>
      </c>
      <c r="B6" s="224">
        <v>118</v>
      </c>
      <c r="C6" s="224">
        <v>87</v>
      </c>
      <c r="D6" s="224">
        <v>649</v>
      </c>
      <c r="E6" s="224">
        <v>160</v>
      </c>
      <c r="F6" s="224"/>
      <c r="G6" s="224"/>
      <c r="H6" s="224"/>
      <c r="I6" s="224"/>
      <c r="J6" s="224"/>
      <c r="K6" s="224"/>
      <c r="L6" s="224"/>
      <c r="M6" s="224"/>
      <c r="O6" s="147" t="s">
        <v>19</v>
      </c>
      <c r="P6" s="225">
        <v>0</v>
      </c>
      <c r="Q6" s="225">
        <v>2</v>
      </c>
      <c r="R6" s="225">
        <v>31</v>
      </c>
      <c r="S6" s="225">
        <v>0</v>
      </c>
      <c r="T6" s="225"/>
      <c r="U6" s="225"/>
      <c r="V6" s="225"/>
      <c r="W6" s="225"/>
      <c r="X6" s="225"/>
      <c r="Y6" s="225"/>
      <c r="Z6" s="225"/>
      <c r="AA6" s="225"/>
    </row>
    <row r="7" spans="1:27" x14ac:dyDescent="0.3">
      <c r="A7" s="147" t="s">
        <v>173</v>
      </c>
      <c r="B7" s="224">
        <v>0</v>
      </c>
      <c r="C7" s="224">
        <v>0</v>
      </c>
      <c r="D7" s="224">
        <v>464</v>
      </c>
      <c r="E7" s="224">
        <v>222</v>
      </c>
      <c r="F7" s="224"/>
      <c r="G7" s="224"/>
      <c r="H7" s="224"/>
      <c r="I7" s="224"/>
      <c r="J7" s="224"/>
      <c r="K7" s="224"/>
      <c r="L7" s="224"/>
      <c r="M7" s="224"/>
      <c r="O7" s="147" t="s">
        <v>173</v>
      </c>
      <c r="P7" s="225">
        <v>0</v>
      </c>
      <c r="Q7" s="225">
        <v>0</v>
      </c>
      <c r="R7" s="225">
        <v>0</v>
      </c>
      <c r="S7" s="225">
        <v>0</v>
      </c>
      <c r="T7" s="225"/>
      <c r="U7" s="225"/>
      <c r="V7" s="225"/>
      <c r="W7" s="225"/>
      <c r="X7" s="225"/>
      <c r="Y7" s="225"/>
      <c r="Z7" s="225"/>
      <c r="AA7" s="225"/>
    </row>
    <row r="8" spans="1:27" x14ac:dyDescent="0.3">
      <c r="A8" s="147" t="s">
        <v>168</v>
      </c>
      <c r="B8" s="224">
        <v>648</v>
      </c>
      <c r="C8" s="224">
        <v>246</v>
      </c>
      <c r="D8" s="224">
        <v>202</v>
      </c>
      <c r="E8" s="224">
        <v>6</v>
      </c>
      <c r="F8" s="224"/>
      <c r="G8" s="224"/>
      <c r="H8" s="224"/>
      <c r="I8" s="224"/>
      <c r="J8" s="224"/>
      <c r="K8" s="224"/>
      <c r="L8" s="224"/>
      <c r="M8" s="224"/>
      <c r="O8" s="147" t="s">
        <v>168</v>
      </c>
      <c r="P8" s="225">
        <v>0</v>
      </c>
      <c r="Q8" s="225">
        <v>0</v>
      </c>
      <c r="R8" s="225">
        <v>0</v>
      </c>
      <c r="S8" s="225">
        <v>0</v>
      </c>
      <c r="T8" s="225"/>
      <c r="U8" s="225"/>
      <c r="V8" s="225"/>
      <c r="W8" s="225"/>
      <c r="X8" s="225"/>
      <c r="Y8" s="225"/>
      <c r="Z8" s="225"/>
      <c r="AA8" s="225"/>
    </row>
    <row r="9" spans="1:27" x14ac:dyDescent="0.3">
      <c r="A9" s="26" t="s">
        <v>628</v>
      </c>
      <c r="B9" s="224">
        <v>776</v>
      </c>
      <c r="C9" s="224">
        <v>342</v>
      </c>
      <c r="D9" s="224">
        <v>1433</v>
      </c>
      <c r="E9" s="224">
        <v>388</v>
      </c>
      <c r="F9" s="224">
        <v>0</v>
      </c>
      <c r="G9" s="224">
        <v>0</v>
      </c>
      <c r="H9" s="224">
        <v>0</v>
      </c>
      <c r="I9" s="224">
        <v>0</v>
      </c>
      <c r="J9" s="224">
        <v>0</v>
      </c>
      <c r="K9" s="224">
        <v>0</v>
      </c>
      <c r="L9" s="224">
        <v>0</v>
      </c>
      <c r="M9" s="224">
        <v>0</v>
      </c>
      <c r="O9" s="147" t="s">
        <v>628</v>
      </c>
      <c r="P9" s="225">
        <v>0</v>
      </c>
      <c r="Q9" s="225">
        <v>2</v>
      </c>
      <c r="R9" s="225">
        <v>31</v>
      </c>
      <c r="S9" s="225">
        <v>0</v>
      </c>
      <c r="T9" s="225">
        <v>0</v>
      </c>
      <c r="U9" s="225">
        <v>0</v>
      </c>
      <c r="V9" s="225">
        <v>0</v>
      </c>
      <c r="W9" s="225">
        <v>0</v>
      </c>
      <c r="X9" s="225">
        <v>0</v>
      </c>
      <c r="Y9" s="225">
        <v>0</v>
      </c>
      <c r="Z9" s="225">
        <v>0</v>
      </c>
      <c r="AA9" s="225">
        <v>0</v>
      </c>
    </row>
    <row r="10" spans="1:27" x14ac:dyDescent="0.3">
      <c r="A10"/>
    </row>
    <row r="11" spans="1:27" x14ac:dyDescent="0.3">
      <c r="A11"/>
    </row>
    <row r="12" spans="1:27" x14ac:dyDescent="0.3">
      <c r="A12" t="s">
        <v>645</v>
      </c>
      <c r="O12" t="s">
        <v>645</v>
      </c>
    </row>
    <row r="13" spans="1:27" x14ac:dyDescent="0.3">
      <c r="A13"/>
    </row>
    <row r="14" spans="1:27" x14ac:dyDescent="0.3">
      <c r="A14"/>
    </row>
    <row r="15" spans="1:27" x14ac:dyDescent="0.3">
      <c r="A15"/>
    </row>
    <row r="16" spans="1:27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</sheetData>
  <mergeCells count="2">
    <mergeCell ref="A1:M1"/>
    <mergeCell ref="O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960B-9BAF-4F5D-878F-FC6318B0AB6C}">
  <dimension ref="B1:K58"/>
  <sheetViews>
    <sheetView workbookViewId="0">
      <selection activeCell="E13" sqref="E13"/>
    </sheetView>
  </sheetViews>
  <sheetFormatPr baseColWidth="10" defaultRowHeight="14.4" x14ac:dyDescent="0.3"/>
  <cols>
    <col min="1" max="1" width="5.44140625" customWidth="1"/>
    <col min="2" max="2" width="22.33203125" customWidth="1"/>
    <col min="3" max="3" width="19.77734375" customWidth="1"/>
    <col min="4" max="4" width="10.6640625" customWidth="1"/>
    <col min="5" max="8" width="17.5546875" customWidth="1"/>
    <col min="9" max="9" width="43.109375" customWidth="1"/>
    <col min="10" max="10" width="14.21875" style="26" bestFit="1" customWidth="1"/>
    <col min="11" max="11" width="11.109375" style="26" customWidth="1"/>
    <col min="12" max="13" width="6.88671875" customWidth="1"/>
  </cols>
  <sheetData>
    <row r="1" spans="2:11" ht="15" thickBot="1" x14ac:dyDescent="0.35"/>
    <row r="2" spans="2:11" ht="30.6" customHeight="1" thickBot="1" x14ac:dyDescent="0.35">
      <c r="B2" s="215" t="s">
        <v>559</v>
      </c>
      <c r="C2" s="215" t="s">
        <v>650</v>
      </c>
      <c r="D2" s="215" t="s">
        <v>651</v>
      </c>
      <c r="E2" s="215" t="s">
        <v>652</v>
      </c>
      <c r="F2" s="215" t="s">
        <v>681</v>
      </c>
      <c r="G2" s="215" t="s">
        <v>606</v>
      </c>
      <c r="H2" s="215" t="s">
        <v>615</v>
      </c>
      <c r="I2" s="215" t="s">
        <v>653</v>
      </c>
      <c r="J2" s="213" t="s">
        <v>654</v>
      </c>
      <c r="K2" s="214"/>
    </row>
    <row r="3" spans="2:11" ht="30.6" customHeight="1" thickBot="1" x14ac:dyDescent="0.35">
      <c r="B3" s="216"/>
      <c r="C3" s="216"/>
      <c r="D3" s="216"/>
      <c r="E3" s="216"/>
      <c r="F3" s="216"/>
      <c r="G3" s="216"/>
      <c r="H3" s="216"/>
      <c r="I3" s="216"/>
      <c r="J3" s="152" t="s">
        <v>655</v>
      </c>
      <c r="K3" s="153" t="s">
        <v>656</v>
      </c>
    </row>
    <row r="4" spans="2:11" x14ac:dyDescent="0.3">
      <c r="B4" s="154" t="s">
        <v>657</v>
      </c>
      <c r="C4" s="154" t="s">
        <v>658</v>
      </c>
      <c r="D4" s="154" t="s">
        <v>6</v>
      </c>
      <c r="E4" s="154" t="s">
        <v>41</v>
      </c>
      <c r="F4" s="167">
        <v>4</v>
      </c>
      <c r="G4" s="167">
        <v>400</v>
      </c>
      <c r="H4" s="167" t="s">
        <v>610</v>
      </c>
      <c r="I4" s="154" t="s">
        <v>659</v>
      </c>
      <c r="J4" s="169">
        <v>40</v>
      </c>
      <c r="K4" s="169">
        <v>346.4</v>
      </c>
    </row>
    <row r="5" spans="2:11" x14ac:dyDescent="0.3">
      <c r="B5" s="155" t="s">
        <v>657</v>
      </c>
      <c r="C5" s="155" t="s">
        <v>658</v>
      </c>
      <c r="D5" s="155" t="s">
        <v>6</v>
      </c>
      <c r="E5" s="155" t="s">
        <v>41</v>
      </c>
      <c r="F5" s="168">
        <v>6</v>
      </c>
      <c r="G5" s="168">
        <v>400</v>
      </c>
      <c r="H5" s="168" t="s">
        <v>610</v>
      </c>
      <c r="I5" s="155" t="s">
        <v>660</v>
      </c>
      <c r="J5" s="170">
        <v>41.6</v>
      </c>
      <c r="K5" s="170">
        <v>188.8</v>
      </c>
    </row>
    <row r="6" spans="2:11" x14ac:dyDescent="0.3">
      <c r="B6" s="154" t="s">
        <v>657</v>
      </c>
      <c r="C6" s="154" t="s">
        <v>658</v>
      </c>
      <c r="D6" s="154" t="s">
        <v>6</v>
      </c>
      <c r="E6" s="154" t="s">
        <v>41</v>
      </c>
      <c r="F6" s="167">
        <v>273</v>
      </c>
      <c r="G6" s="167">
        <v>400</v>
      </c>
      <c r="H6" s="167" t="s">
        <v>610</v>
      </c>
      <c r="I6" s="154" t="s">
        <v>661</v>
      </c>
      <c r="J6" s="169">
        <v>12</v>
      </c>
      <c r="K6" s="169">
        <v>117.6</v>
      </c>
    </row>
    <row r="7" spans="2:11" x14ac:dyDescent="0.3">
      <c r="B7" s="155" t="s">
        <v>662</v>
      </c>
      <c r="C7" s="155" t="s">
        <v>663</v>
      </c>
      <c r="D7" s="155" t="s">
        <v>6</v>
      </c>
      <c r="E7" s="155" t="s">
        <v>18</v>
      </c>
      <c r="F7" s="168">
        <v>66</v>
      </c>
      <c r="G7" s="168">
        <v>400</v>
      </c>
      <c r="H7" s="168" t="s">
        <v>610</v>
      </c>
      <c r="I7" s="155" t="s">
        <v>664</v>
      </c>
      <c r="J7" s="170">
        <v>210.4</v>
      </c>
      <c r="K7" s="170">
        <v>1236</v>
      </c>
    </row>
    <row r="8" spans="2:11" x14ac:dyDescent="0.3">
      <c r="B8" s="154" t="s">
        <v>662</v>
      </c>
      <c r="C8" s="154" t="s">
        <v>663</v>
      </c>
      <c r="D8" s="154" t="s">
        <v>6</v>
      </c>
      <c r="E8" s="154" t="s">
        <v>18</v>
      </c>
      <c r="F8" s="167">
        <v>285</v>
      </c>
      <c r="G8" s="167">
        <v>400</v>
      </c>
      <c r="H8" s="167" t="s">
        <v>610</v>
      </c>
      <c r="I8" s="156" t="s">
        <v>665</v>
      </c>
      <c r="J8" s="169">
        <v>56.8</v>
      </c>
      <c r="K8" s="169">
        <v>1005.6</v>
      </c>
    </row>
    <row r="9" spans="2:11" x14ac:dyDescent="0.3">
      <c r="B9" s="155" t="s">
        <v>662</v>
      </c>
      <c r="C9" s="155" t="s">
        <v>663</v>
      </c>
      <c r="D9" s="155" t="s">
        <v>6</v>
      </c>
      <c r="E9" s="155" t="s">
        <v>18</v>
      </c>
      <c r="F9" s="168">
        <v>32394</v>
      </c>
      <c r="G9" s="168">
        <v>400</v>
      </c>
      <c r="H9" s="168" t="s">
        <v>610</v>
      </c>
      <c r="I9" s="157" t="s">
        <v>666</v>
      </c>
      <c r="J9" s="170">
        <v>31.2</v>
      </c>
      <c r="K9" s="170">
        <v>163.19999999999999</v>
      </c>
    </row>
    <row r="10" spans="2:11" x14ac:dyDescent="0.3">
      <c r="B10" s="154" t="s">
        <v>662</v>
      </c>
      <c r="C10" s="154" t="s">
        <v>663</v>
      </c>
      <c r="D10" s="154" t="s">
        <v>6</v>
      </c>
      <c r="E10" s="154" t="s">
        <v>18</v>
      </c>
      <c r="F10" s="167">
        <v>30036</v>
      </c>
      <c r="G10" s="167">
        <v>400</v>
      </c>
      <c r="H10" s="167" t="s">
        <v>610</v>
      </c>
      <c r="I10" s="156" t="s">
        <v>667</v>
      </c>
      <c r="J10" s="169">
        <v>6.4</v>
      </c>
      <c r="K10" s="169">
        <v>95</v>
      </c>
    </row>
    <row r="11" spans="2:11" x14ac:dyDescent="0.3">
      <c r="B11" s="155" t="s">
        <v>662</v>
      </c>
      <c r="C11" s="155" t="s">
        <v>663</v>
      </c>
      <c r="D11" s="155" t="s">
        <v>6</v>
      </c>
      <c r="E11" s="155" t="s">
        <v>18</v>
      </c>
      <c r="F11" s="168">
        <v>284</v>
      </c>
      <c r="G11" s="168">
        <v>400</v>
      </c>
      <c r="H11" s="168" t="s">
        <v>610</v>
      </c>
      <c r="I11" s="157" t="s">
        <v>668</v>
      </c>
      <c r="J11" s="170">
        <v>41.6</v>
      </c>
      <c r="K11" s="170">
        <v>298.39999999999998</v>
      </c>
    </row>
    <row r="12" spans="2:11" x14ac:dyDescent="0.3">
      <c r="B12" s="154" t="s">
        <v>662</v>
      </c>
      <c r="C12" s="154" t="s">
        <v>663</v>
      </c>
      <c r="D12" s="154" t="s">
        <v>6</v>
      </c>
      <c r="E12" s="154" t="s">
        <v>18</v>
      </c>
      <c r="F12" s="167">
        <v>283</v>
      </c>
      <c r="G12" s="167">
        <v>400</v>
      </c>
      <c r="H12" s="167" t="s">
        <v>610</v>
      </c>
      <c r="I12" s="156" t="s">
        <v>121</v>
      </c>
      <c r="J12" s="169">
        <v>33.6</v>
      </c>
      <c r="K12" s="169">
        <v>364</v>
      </c>
    </row>
    <row r="13" spans="2:11" x14ac:dyDescent="0.3">
      <c r="B13" s="155" t="s">
        <v>662</v>
      </c>
      <c r="C13" s="155" t="s">
        <v>663</v>
      </c>
      <c r="D13" s="155" t="s">
        <v>6</v>
      </c>
      <c r="E13" s="155" t="s">
        <v>18</v>
      </c>
      <c r="F13" s="168">
        <v>69</v>
      </c>
      <c r="G13" s="168">
        <v>400</v>
      </c>
      <c r="H13" s="168" t="s">
        <v>610</v>
      </c>
      <c r="I13" s="157" t="s">
        <v>669</v>
      </c>
      <c r="J13" s="170">
        <v>24</v>
      </c>
      <c r="K13" s="170">
        <v>212</v>
      </c>
    </row>
    <row r="14" spans="2:11" x14ac:dyDescent="0.3">
      <c r="B14" s="154" t="s">
        <v>662</v>
      </c>
      <c r="C14" s="154" t="s">
        <v>663</v>
      </c>
      <c r="D14" s="154" t="s">
        <v>6</v>
      </c>
      <c r="E14" s="154" t="s">
        <v>128</v>
      </c>
      <c r="F14" s="167">
        <v>71</v>
      </c>
      <c r="G14" s="167">
        <v>400</v>
      </c>
      <c r="H14" s="167" t="s">
        <v>610</v>
      </c>
      <c r="I14" s="156" t="s">
        <v>131</v>
      </c>
      <c r="J14" s="169">
        <v>92.8</v>
      </c>
      <c r="K14" s="169">
        <v>930.4</v>
      </c>
    </row>
    <row r="15" spans="2:11" x14ac:dyDescent="0.3">
      <c r="B15" s="155" t="s">
        <v>662</v>
      </c>
      <c r="C15" s="155" t="s">
        <v>663</v>
      </c>
      <c r="D15" s="155" t="s">
        <v>6</v>
      </c>
      <c r="E15" s="155" t="s">
        <v>128</v>
      </c>
      <c r="F15" s="168">
        <v>70</v>
      </c>
      <c r="G15" s="168">
        <v>400</v>
      </c>
      <c r="H15" s="168" t="s">
        <v>610</v>
      </c>
      <c r="I15" s="157" t="s">
        <v>132</v>
      </c>
      <c r="J15" s="170">
        <v>80</v>
      </c>
      <c r="K15" s="170">
        <v>731.2</v>
      </c>
    </row>
    <row r="16" spans="2:11" x14ac:dyDescent="0.3">
      <c r="B16" s="154" t="s">
        <v>662</v>
      </c>
      <c r="C16" s="154" t="s">
        <v>663</v>
      </c>
      <c r="D16" s="154" t="s">
        <v>6</v>
      </c>
      <c r="E16" s="154" t="s">
        <v>128</v>
      </c>
      <c r="F16" s="167">
        <v>74</v>
      </c>
      <c r="G16" s="167">
        <v>400</v>
      </c>
      <c r="H16" s="167" t="s">
        <v>610</v>
      </c>
      <c r="I16" s="154" t="s">
        <v>682</v>
      </c>
      <c r="J16" s="169">
        <v>17.600000000000001</v>
      </c>
      <c r="K16" s="169">
        <v>171.2</v>
      </c>
    </row>
    <row r="17" spans="2:11" x14ac:dyDescent="0.3">
      <c r="B17" s="155" t="s">
        <v>662</v>
      </c>
      <c r="C17" s="155" t="s">
        <v>663</v>
      </c>
      <c r="D17" s="155" t="s">
        <v>6</v>
      </c>
      <c r="E17" s="155" t="s">
        <v>128</v>
      </c>
      <c r="F17" s="168">
        <v>72</v>
      </c>
      <c r="G17" s="168">
        <v>400</v>
      </c>
      <c r="H17" s="168" t="s">
        <v>610</v>
      </c>
      <c r="I17" s="155" t="s">
        <v>130</v>
      </c>
      <c r="J17" s="170">
        <v>43.2</v>
      </c>
      <c r="K17" s="170">
        <v>368.8</v>
      </c>
    </row>
    <row r="18" spans="2:11" x14ac:dyDescent="0.3">
      <c r="B18" s="154" t="s">
        <v>662</v>
      </c>
      <c r="C18" s="154" t="s">
        <v>663</v>
      </c>
      <c r="D18" s="154" t="s">
        <v>6</v>
      </c>
      <c r="E18" s="154" t="s">
        <v>128</v>
      </c>
      <c r="F18" s="167">
        <v>75</v>
      </c>
      <c r="G18" s="167">
        <v>400</v>
      </c>
      <c r="H18" s="167" t="s">
        <v>610</v>
      </c>
      <c r="I18" s="154" t="s">
        <v>128</v>
      </c>
      <c r="J18" s="169">
        <v>9.6</v>
      </c>
      <c r="K18" s="169">
        <v>165.6</v>
      </c>
    </row>
    <row r="19" spans="2:11" x14ac:dyDescent="0.3">
      <c r="B19" s="155" t="s">
        <v>671</v>
      </c>
      <c r="C19" s="155" t="s">
        <v>672</v>
      </c>
      <c r="D19" s="155" t="s">
        <v>168</v>
      </c>
      <c r="E19" s="155" t="s">
        <v>346</v>
      </c>
      <c r="F19" s="168">
        <v>146</v>
      </c>
      <c r="G19" s="168">
        <v>400</v>
      </c>
      <c r="H19" s="168" t="s">
        <v>610</v>
      </c>
      <c r="I19" s="155" t="s">
        <v>673</v>
      </c>
      <c r="J19" s="170">
        <v>143.19999999999999</v>
      </c>
      <c r="K19" s="170">
        <v>755.2</v>
      </c>
    </row>
    <row r="20" spans="2:11" x14ac:dyDescent="0.3">
      <c r="B20" s="154" t="s">
        <v>671</v>
      </c>
      <c r="C20" s="154" t="s">
        <v>672</v>
      </c>
      <c r="D20" s="154" t="s">
        <v>168</v>
      </c>
      <c r="E20" s="154" t="s">
        <v>346</v>
      </c>
      <c r="F20" s="167">
        <v>149</v>
      </c>
      <c r="G20" s="167">
        <v>400</v>
      </c>
      <c r="H20" s="167" t="s">
        <v>610</v>
      </c>
      <c r="I20" s="156" t="s">
        <v>349</v>
      </c>
      <c r="J20" s="169">
        <v>60</v>
      </c>
      <c r="K20" s="169">
        <v>312</v>
      </c>
    </row>
    <row r="21" spans="2:11" x14ac:dyDescent="0.3">
      <c r="B21" s="155" t="s">
        <v>671</v>
      </c>
      <c r="C21" s="155" t="s">
        <v>672</v>
      </c>
      <c r="D21" s="155" t="s">
        <v>168</v>
      </c>
      <c r="E21" s="155" t="s">
        <v>346</v>
      </c>
      <c r="F21" s="168">
        <v>148</v>
      </c>
      <c r="G21" s="168">
        <v>400</v>
      </c>
      <c r="H21" s="168" t="s">
        <v>610</v>
      </c>
      <c r="I21" s="157" t="s">
        <v>674</v>
      </c>
      <c r="J21" s="170">
        <v>36.799999999999997</v>
      </c>
      <c r="K21" s="170">
        <v>302.39999999999998</v>
      </c>
    </row>
    <row r="22" spans="2:11" ht="15.6" x14ac:dyDescent="0.3">
      <c r="B22" s="156"/>
      <c r="C22" s="156"/>
      <c r="D22" s="156"/>
      <c r="E22" s="156"/>
      <c r="F22" s="156"/>
      <c r="G22" s="156"/>
      <c r="H22" s="156"/>
      <c r="I22" s="156"/>
      <c r="J22" s="171">
        <f>SUM(J4:J21)</f>
        <v>980.8</v>
      </c>
      <c r="K22" s="171">
        <f>SUM(K4:K21)</f>
        <v>7763.7999999999993</v>
      </c>
    </row>
    <row r="23" spans="2:11" ht="15.6" x14ac:dyDescent="0.3">
      <c r="B23" s="158"/>
      <c r="C23" s="158"/>
      <c r="D23" s="158"/>
      <c r="E23" s="159" t="s">
        <v>675</v>
      </c>
      <c r="F23" s="159"/>
      <c r="G23" s="159"/>
      <c r="H23" s="159"/>
      <c r="I23" s="158"/>
      <c r="J23" s="217">
        <f>J22+K22</f>
        <v>8744.5999999999985</v>
      </c>
      <c r="K23" s="217"/>
    </row>
    <row r="24" spans="2:11" x14ac:dyDescent="0.3">
      <c r="K24" s="172"/>
    </row>
    <row r="29" spans="2:11" x14ac:dyDescent="0.3">
      <c r="B29" s="218" t="s">
        <v>559</v>
      </c>
      <c r="C29" s="220" t="s">
        <v>650</v>
      </c>
      <c r="D29" s="220" t="s">
        <v>651</v>
      </c>
      <c r="E29" s="220" t="s">
        <v>652</v>
      </c>
      <c r="F29" s="160"/>
      <c r="G29" s="160"/>
      <c r="H29" s="160"/>
      <c r="I29" s="220" t="s">
        <v>653</v>
      </c>
      <c r="J29" s="222" t="s">
        <v>654</v>
      </c>
      <c r="K29" s="223"/>
    </row>
    <row r="30" spans="2:11" ht="28.8" x14ac:dyDescent="0.3">
      <c r="B30" s="219"/>
      <c r="C30" s="221"/>
      <c r="D30" s="221"/>
      <c r="E30" s="221"/>
      <c r="F30" s="161"/>
      <c r="G30" s="161"/>
      <c r="H30" s="161"/>
      <c r="I30" s="221"/>
      <c r="J30" s="162" t="s">
        <v>655</v>
      </c>
      <c r="K30" s="163" t="s">
        <v>656</v>
      </c>
    </row>
    <row r="31" spans="2:11" x14ac:dyDescent="0.3">
      <c r="B31" s="164" t="s">
        <v>657</v>
      </c>
      <c r="C31" s="165" t="s">
        <v>658</v>
      </c>
      <c r="D31" s="165" t="s">
        <v>6</v>
      </c>
      <c r="E31" s="165" t="s">
        <v>41</v>
      </c>
      <c r="F31" s="165"/>
      <c r="G31" s="165"/>
      <c r="H31" s="165"/>
      <c r="I31" s="165" t="s">
        <v>659</v>
      </c>
      <c r="J31" s="173">
        <v>40</v>
      </c>
      <c r="K31" s="173">
        <v>346.4</v>
      </c>
    </row>
    <row r="32" spans="2:11" x14ac:dyDescent="0.3">
      <c r="B32" s="164" t="s">
        <v>657</v>
      </c>
      <c r="C32" s="165" t="s">
        <v>658</v>
      </c>
      <c r="D32" s="165" t="s">
        <v>6</v>
      </c>
      <c r="E32" s="165" t="s">
        <v>41</v>
      </c>
      <c r="F32" s="165"/>
      <c r="G32" s="165"/>
      <c r="H32" s="165"/>
      <c r="I32" s="165" t="s">
        <v>660</v>
      </c>
      <c r="J32" s="173">
        <v>41.6</v>
      </c>
      <c r="K32" s="173">
        <v>188.8</v>
      </c>
    </row>
    <row r="33" spans="2:11" x14ac:dyDescent="0.3">
      <c r="B33" s="164" t="s">
        <v>657</v>
      </c>
      <c r="C33" s="165" t="s">
        <v>658</v>
      </c>
      <c r="D33" s="165" t="s">
        <v>6</v>
      </c>
      <c r="E33" s="165" t="s">
        <v>41</v>
      </c>
      <c r="F33" s="165"/>
      <c r="G33" s="165"/>
      <c r="H33" s="165"/>
      <c r="I33" s="165" t="s">
        <v>661</v>
      </c>
      <c r="J33" s="173">
        <v>12</v>
      </c>
      <c r="K33" s="173">
        <v>117.6</v>
      </c>
    </row>
    <row r="34" spans="2:11" x14ac:dyDescent="0.3">
      <c r="B34" s="164" t="s">
        <v>662</v>
      </c>
      <c r="C34" s="165" t="s">
        <v>663</v>
      </c>
      <c r="D34" s="165" t="s">
        <v>6</v>
      </c>
      <c r="E34" s="165" t="s">
        <v>18</v>
      </c>
      <c r="F34" s="165"/>
      <c r="G34" s="165"/>
      <c r="H34" s="165"/>
      <c r="I34" s="165" t="s">
        <v>664</v>
      </c>
      <c r="J34" s="173">
        <v>210.4</v>
      </c>
      <c r="K34" s="173">
        <v>1236</v>
      </c>
    </row>
    <row r="35" spans="2:11" x14ac:dyDescent="0.3">
      <c r="B35" s="164" t="s">
        <v>662</v>
      </c>
      <c r="C35" s="165" t="s">
        <v>663</v>
      </c>
      <c r="D35" s="165" t="s">
        <v>6</v>
      </c>
      <c r="E35" s="165" t="s">
        <v>18</v>
      </c>
      <c r="F35" s="165"/>
      <c r="G35" s="165"/>
      <c r="H35" s="165"/>
      <c r="I35" s="166" t="s">
        <v>119</v>
      </c>
      <c r="J35" s="174">
        <v>39.200000000000003</v>
      </c>
      <c r="K35" s="174">
        <v>296</v>
      </c>
    </row>
    <row r="36" spans="2:11" x14ac:dyDescent="0.3">
      <c r="B36" s="164" t="s">
        <v>662</v>
      </c>
      <c r="C36" s="165" t="s">
        <v>663</v>
      </c>
      <c r="D36" s="165" t="s">
        <v>6</v>
      </c>
      <c r="E36" s="165" t="s">
        <v>18</v>
      </c>
      <c r="F36" s="165"/>
      <c r="G36" s="165"/>
      <c r="H36" s="165"/>
      <c r="I36" s="166" t="s">
        <v>676</v>
      </c>
      <c r="J36" s="174">
        <v>14.4</v>
      </c>
      <c r="K36" s="174">
        <v>220.8</v>
      </c>
    </row>
    <row r="37" spans="2:11" x14ac:dyDescent="0.3">
      <c r="B37" s="164" t="s">
        <v>662</v>
      </c>
      <c r="C37" s="165" t="s">
        <v>663</v>
      </c>
      <c r="D37" s="165" t="s">
        <v>6</v>
      </c>
      <c r="E37" s="165" t="s">
        <v>18</v>
      </c>
      <c r="F37" s="165"/>
      <c r="G37" s="165"/>
      <c r="H37" s="165"/>
      <c r="I37" s="166" t="s">
        <v>677</v>
      </c>
      <c r="J37" s="174">
        <v>11.2</v>
      </c>
      <c r="K37" s="174">
        <v>183.2</v>
      </c>
    </row>
    <row r="38" spans="2:11" x14ac:dyDescent="0.3">
      <c r="B38" s="164" t="s">
        <v>662</v>
      </c>
      <c r="C38" s="165" t="s">
        <v>663</v>
      </c>
      <c r="D38" s="165" t="s">
        <v>6</v>
      </c>
      <c r="E38" s="165" t="s">
        <v>18</v>
      </c>
      <c r="F38" s="165"/>
      <c r="G38" s="165"/>
      <c r="H38" s="165"/>
      <c r="I38" s="166" t="s">
        <v>665</v>
      </c>
      <c r="J38" s="173">
        <v>56.8</v>
      </c>
      <c r="K38" s="173">
        <v>1005.6</v>
      </c>
    </row>
    <row r="39" spans="2:11" x14ac:dyDescent="0.3">
      <c r="B39" s="164" t="s">
        <v>662</v>
      </c>
      <c r="C39" s="165" t="s">
        <v>663</v>
      </c>
      <c r="D39" s="165" t="s">
        <v>6</v>
      </c>
      <c r="E39" s="165" t="s">
        <v>18</v>
      </c>
      <c r="F39" s="165"/>
      <c r="G39" s="165"/>
      <c r="H39" s="165"/>
      <c r="I39" s="166" t="s">
        <v>678</v>
      </c>
      <c r="J39" s="174">
        <v>7.2</v>
      </c>
      <c r="K39" s="174">
        <v>196.8</v>
      </c>
    </row>
    <row r="40" spans="2:11" x14ac:dyDescent="0.3">
      <c r="B40" s="164" t="s">
        <v>662</v>
      </c>
      <c r="C40" s="165" t="s">
        <v>663</v>
      </c>
      <c r="D40" s="165" t="s">
        <v>6</v>
      </c>
      <c r="E40" s="165" t="s">
        <v>18</v>
      </c>
      <c r="F40" s="165"/>
      <c r="G40" s="165"/>
      <c r="H40" s="165"/>
      <c r="I40" s="166" t="s">
        <v>666</v>
      </c>
      <c r="J40" s="173">
        <v>31.2</v>
      </c>
      <c r="K40" s="173">
        <v>163.19999999999999</v>
      </c>
    </row>
    <row r="41" spans="2:11" x14ac:dyDescent="0.3">
      <c r="B41" s="164" t="s">
        <v>662</v>
      </c>
      <c r="C41" s="165" t="s">
        <v>663</v>
      </c>
      <c r="D41" s="165" t="s">
        <v>6</v>
      </c>
      <c r="E41" s="165" t="s">
        <v>18</v>
      </c>
      <c r="F41" s="165"/>
      <c r="G41" s="165"/>
      <c r="H41" s="165"/>
      <c r="I41" s="166" t="s">
        <v>667</v>
      </c>
      <c r="J41" s="173">
        <v>6.4</v>
      </c>
      <c r="K41" s="173">
        <v>98.4</v>
      </c>
    </row>
    <row r="42" spans="2:11" x14ac:dyDescent="0.3">
      <c r="B42" s="164" t="s">
        <v>662</v>
      </c>
      <c r="C42" s="165" t="s">
        <v>663</v>
      </c>
      <c r="D42" s="165" t="s">
        <v>6</v>
      </c>
      <c r="E42" s="165" t="s">
        <v>18</v>
      </c>
      <c r="F42" s="165"/>
      <c r="G42" s="165"/>
      <c r="H42" s="165"/>
      <c r="I42" s="166" t="s">
        <v>668</v>
      </c>
      <c r="J42" s="173">
        <v>41.6</v>
      </c>
      <c r="K42" s="173">
        <v>298.39999999999998</v>
      </c>
    </row>
    <row r="43" spans="2:11" x14ac:dyDescent="0.3">
      <c r="B43" s="164" t="s">
        <v>662</v>
      </c>
      <c r="C43" s="165" t="s">
        <v>663</v>
      </c>
      <c r="D43" s="165" t="s">
        <v>6</v>
      </c>
      <c r="E43" s="165" t="s">
        <v>18</v>
      </c>
      <c r="F43" s="165"/>
      <c r="G43" s="165"/>
      <c r="H43" s="165"/>
      <c r="I43" s="166" t="s">
        <v>121</v>
      </c>
      <c r="J43" s="173">
        <v>33.6</v>
      </c>
      <c r="K43" s="173">
        <v>364</v>
      </c>
    </row>
    <row r="44" spans="2:11" x14ac:dyDescent="0.3">
      <c r="B44" s="164" t="s">
        <v>662</v>
      </c>
      <c r="C44" s="165" t="s">
        <v>663</v>
      </c>
      <c r="D44" s="165" t="s">
        <v>6</v>
      </c>
      <c r="E44" s="165" t="s">
        <v>18</v>
      </c>
      <c r="F44" s="165"/>
      <c r="G44" s="165"/>
      <c r="H44" s="165"/>
      <c r="I44" s="166" t="s">
        <v>669</v>
      </c>
      <c r="J44" s="173">
        <v>24</v>
      </c>
      <c r="K44" s="173">
        <v>212</v>
      </c>
    </row>
    <row r="45" spans="2:11" x14ac:dyDescent="0.3">
      <c r="B45" s="164" t="s">
        <v>662</v>
      </c>
      <c r="C45" s="165" t="s">
        <v>663</v>
      </c>
      <c r="D45" s="165" t="s">
        <v>6</v>
      </c>
      <c r="E45" s="165" t="s">
        <v>128</v>
      </c>
      <c r="F45" s="165"/>
      <c r="G45" s="165"/>
      <c r="H45" s="165"/>
      <c r="I45" s="166" t="s">
        <v>131</v>
      </c>
      <c r="J45" s="173">
        <v>92.8</v>
      </c>
      <c r="K45" s="173">
        <v>930.4</v>
      </c>
    </row>
    <row r="46" spans="2:11" x14ac:dyDescent="0.3">
      <c r="B46" s="164" t="s">
        <v>662</v>
      </c>
      <c r="C46" s="165" t="s">
        <v>663</v>
      </c>
      <c r="D46" s="165" t="s">
        <v>6</v>
      </c>
      <c r="E46" s="165" t="s">
        <v>128</v>
      </c>
      <c r="F46" s="165"/>
      <c r="G46" s="165"/>
      <c r="H46" s="165"/>
      <c r="I46" s="166" t="s">
        <v>132</v>
      </c>
      <c r="J46" s="173">
        <v>80</v>
      </c>
      <c r="K46" s="173">
        <v>731.2</v>
      </c>
    </row>
    <row r="47" spans="2:11" x14ac:dyDescent="0.3">
      <c r="B47" s="164" t="s">
        <v>662</v>
      </c>
      <c r="C47" s="165" t="s">
        <v>663</v>
      </c>
      <c r="D47" s="165" t="s">
        <v>6</v>
      </c>
      <c r="E47" s="165" t="s">
        <v>128</v>
      </c>
      <c r="F47" s="165"/>
      <c r="G47" s="165"/>
      <c r="H47" s="165"/>
      <c r="I47" s="165" t="s">
        <v>670</v>
      </c>
      <c r="J47" s="173">
        <v>17.600000000000001</v>
      </c>
      <c r="K47" s="173">
        <v>171.2</v>
      </c>
    </row>
    <row r="48" spans="2:11" x14ac:dyDescent="0.3">
      <c r="B48" s="164" t="s">
        <v>662</v>
      </c>
      <c r="C48" s="165" t="s">
        <v>663</v>
      </c>
      <c r="D48" s="165" t="s">
        <v>6</v>
      </c>
      <c r="E48" s="165" t="s">
        <v>128</v>
      </c>
      <c r="F48" s="165"/>
      <c r="G48" s="165"/>
      <c r="H48" s="165"/>
      <c r="I48" s="165" t="s">
        <v>130</v>
      </c>
      <c r="J48" s="173">
        <v>43.2</v>
      </c>
      <c r="K48" s="173">
        <v>368.8</v>
      </c>
    </row>
    <row r="49" spans="2:11" x14ac:dyDescent="0.3">
      <c r="B49" s="164" t="s">
        <v>662</v>
      </c>
      <c r="C49" s="165" t="s">
        <v>663</v>
      </c>
      <c r="D49" s="165" t="s">
        <v>6</v>
      </c>
      <c r="E49" s="165" t="s">
        <v>128</v>
      </c>
      <c r="F49" s="165"/>
      <c r="G49" s="165"/>
      <c r="H49" s="165"/>
      <c r="I49" s="165" t="s">
        <v>128</v>
      </c>
      <c r="J49" s="173">
        <v>9.6</v>
      </c>
      <c r="K49" s="173">
        <v>165.6</v>
      </c>
    </row>
    <row r="50" spans="2:11" x14ac:dyDescent="0.3">
      <c r="B50" s="164" t="s">
        <v>671</v>
      </c>
      <c r="C50" s="165" t="s">
        <v>672</v>
      </c>
      <c r="D50" s="165" t="s">
        <v>168</v>
      </c>
      <c r="E50" s="165" t="s">
        <v>346</v>
      </c>
      <c r="F50" s="165"/>
      <c r="G50" s="165"/>
      <c r="H50" s="165"/>
      <c r="I50" s="165" t="s">
        <v>673</v>
      </c>
      <c r="J50" s="173">
        <v>143.19999999999999</v>
      </c>
      <c r="K50" s="173">
        <v>755.2</v>
      </c>
    </row>
    <row r="51" spans="2:11" x14ac:dyDescent="0.3">
      <c r="B51" s="164" t="s">
        <v>671</v>
      </c>
      <c r="C51" s="165" t="s">
        <v>672</v>
      </c>
      <c r="D51" s="165" t="s">
        <v>168</v>
      </c>
      <c r="E51" s="165" t="s">
        <v>346</v>
      </c>
      <c r="F51" s="165"/>
      <c r="G51" s="165"/>
      <c r="H51" s="165"/>
      <c r="I51" s="166" t="s">
        <v>349</v>
      </c>
      <c r="J51" s="173">
        <v>60</v>
      </c>
      <c r="K51" s="173">
        <v>312</v>
      </c>
    </row>
    <row r="52" spans="2:11" x14ac:dyDescent="0.3">
      <c r="B52" s="164" t="s">
        <v>671</v>
      </c>
      <c r="C52" s="165" t="s">
        <v>672</v>
      </c>
      <c r="D52" s="165" t="s">
        <v>168</v>
      </c>
      <c r="E52" s="165" t="s">
        <v>346</v>
      </c>
      <c r="F52" s="165"/>
      <c r="G52" s="165"/>
      <c r="H52" s="165"/>
      <c r="I52" s="166" t="s">
        <v>674</v>
      </c>
      <c r="J52" s="173">
        <v>36.799999999999997</v>
      </c>
      <c r="K52" s="173">
        <v>302.39999999999998</v>
      </c>
    </row>
    <row r="53" spans="2:11" x14ac:dyDescent="0.3">
      <c r="B53" s="164" t="s">
        <v>671</v>
      </c>
      <c r="C53" s="165" t="s">
        <v>672</v>
      </c>
      <c r="D53" s="165" t="s">
        <v>168</v>
      </c>
      <c r="E53" s="165" t="s">
        <v>346</v>
      </c>
      <c r="F53" s="165"/>
      <c r="G53" s="165"/>
      <c r="H53" s="165"/>
      <c r="I53" s="166" t="s">
        <v>679</v>
      </c>
      <c r="J53" s="174">
        <v>42.4</v>
      </c>
      <c r="K53" s="174">
        <v>201.6</v>
      </c>
    </row>
    <row r="54" spans="2:11" x14ac:dyDescent="0.3">
      <c r="B54" s="157"/>
      <c r="C54" s="157"/>
      <c r="D54" s="157"/>
      <c r="E54" s="157"/>
      <c r="F54" s="157"/>
      <c r="G54" s="157"/>
      <c r="H54" s="157"/>
      <c r="I54" s="157"/>
      <c r="J54" s="173">
        <f>SUM(J31:J53)</f>
        <v>1095.2</v>
      </c>
      <c r="K54" s="173">
        <f>SUM(K31:K53)</f>
        <v>8865.5999999999985</v>
      </c>
    </row>
    <row r="55" spans="2:11" x14ac:dyDescent="0.3">
      <c r="K55" s="172">
        <f>J54+K54</f>
        <v>9960.7999999999993</v>
      </c>
    </row>
    <row r="56" spans="2:11" x14ac:dyDescent="0.3">
      <c r="K56" s="172">
        <f>K55-K57</f>
        <v>1215.7999999999993</v>
      </c>
    </row>
    <row r="57" spans="2:11" x14ac:dyDescent="0.3">
      <c r="K57" s="26">
        <v>8745</v>
      </c>
    </row>
    <row r="58" spans="2:11" x14ac:dyDescent="0.3">
      <c r="J58" s="26" t="s">
        <v>680</v>
      </c>
    </row>
  </sheetData>
  <mergeCells count="16">
    <mergeCell ref="J23:K23"/>
    <mergeCell ref="B29:B30"/>
    <mergeCell ref="C29:C30"/>
    <mergeCell ref="D29:D30"/>
    <mergeCell ref="E29:E30"/>
    <mergeCell ref="I29:I30"/>
    <mergeCell ref="J29:K29"/>
    <mergeCell ref="J2:K2"/>
    <mergeCell ref="F2:F3"/>
    <mergeCell ref="G2:G3"/>
    <mergeCell ref="H2:H3"/>
    <mergeCell ref="B2:B3"/>
    <mergeCell ref="C2:C3"/>
    <mergeCell ref="D2:D3"/>
    <mergeCell ref="E2:E3"/>
    <mergeCell ref="I2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1069</v>
      </c>
      <c r="C2" s="21">
        <f t="shared" ref="C2:M2" si="0">SUM(C4:C14)</f>
        <v>1122</v>
      </c>
      <c r="D2" s="21">
        <f t="shared" si="0"/>
        <v>2736</v>
      </c>
      <c r="E2" s="21">
        <f t="shared" si="0"/>
        <v>569</v>
      </c>
      <c r="F2" s="21">
        <f t="shared" si="0"/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559</v>
      </c>
      <c r="B3" s="11" t="s">
        <v>545</v>
      </c>
      <c r="C3" s="12" t="s">
        <v>546</v>
      </c>
      <c r="D3" s="12" t="s">
        <v>547</v>
      </c>
      <c r="E3" s="12" t="s">
        <v>548</v>
      </c>
      <c r="F3" s="12" t="s">
        <v>549</v>
      </c>
      <c r="G3" s="12" t="s">
        <v>550</v>
      </c>
      <c r="H3" s="12" t="s">
        <v>551</v>
      </c>
      <c r="I3" s="12" t="s">
        <v>552</v>
      </c>
      <c r="J3" s="12" t="s">
        <v>553</v>
      </c>
      <c r="K3" s="12" t="s">
        <v>554</v>
      </c>
      <c r="L3" s="12" t="s">
        <v>555</v>
      </c>
      <c r="M3" s="13" t="s">
        <v>556</v>
      </c>
    </row>
    <row r="4" spans="1:13" x14ac:dyDescent="0.3">
      <c r="A4" s="23" t="s">
        <v>15</v>
      </c>
      <c r="B4" s="27">
        <f>SUMIFS('Metales Pesados 2026'!K$7:K$468,'Metales Pesados 2026'!$E$7:$E$468,Grafico!$A4)</f>
        <v>282</v>
      </c>
      <c r="C4" s="28">
        <f>SUMIFS('Metales Pesados 2026'!L$7:L$468,'Metales Pesados 2026'!$E$7:$E$468,Grafico!$A4)</f>
        <v>378</v>
      </c>
      <c r="D4" s="28">
        <f>SUMIFS('Metales Pesados 2026'!M$7:M$468,'Metales Pesados 2026'!$E$7:$E$468,Grafico!$A4)</f>
        <v>347</v>
      </c>
      <c r="E4" s="28">
        <f>SUMIFS('Metales Pesados 2026'!N$7:N$468,'Metales Pesados 2026'!$E$7:$E$468,Grafico!$A4)</f>
        <v>10</v>
      </c>
      <c r="F4" s="28">
        <f>SUMIFS('Metales Pesados 2026'!O$7:O$468,'Metales Pesados 2026'!$E$7:$E$468,Grafico!$A4)</f>
        <v>0</v>
      </c>
      <c r="G4" s="28">
        <f>SUMIFS('Metales Pesados 2026'!P$7:P$468,'Metales Pesados 2026'!$E$7:$E$468,Grafico!$A4)</f>
        <v>0</v>
      </c>
      <c r="H4" s="28">
        <f>SUMIFS('Metales Pesados 2026'!Q$7:Q$468,'Metales Pesados 2026'!$E$7:$E$468,Grafico!$A4)</f>
        <v>0</v>
      </c>
      <c r="I4" s="28">
        <f>SUMIFS('Metales Pesados 2026'!R$7:R$468,'Metales Pesados 2026'!$E$7:$E$468,Grafico!$A4)</f>
        <v>0</v>
      </c>
      <c r="J4" s="28">
        <f>SUMIFS('Metales Pesados 2026'!S$7:S$468,'Metales Pesados 2026'!$E$7:$E$468,Grafico!$A4)</f>
        <v>0</v>
      </c>
      <c r="K4" s="28">
        <f>SUMIFS('Metales Pesados 2026'!T$7:T$468,'Metales Pesados 2026'!$E$7:$E$468,Grafico!$A4)</f>
        <v>0</v>
      </c>
      <c r="L4" s="28">
        <f>SUMIFS('Metales Pesados 2026'!U$7:U$468,'Metales Pesados 2026'!$E$7:$E$468,Grafico!$A4)</f>
        <v>0</v>
      </c>
      <c r="M4" s="29">
        <f>SUMIFS('Metales Pesados 2026'!V$7:V$468,'Metales Pesados 2026'!$E$7:$E$468,Grafico!$A4)</f>
        <v>0</v>
      </c>
    </row>
    <row r="5" spans="1:13" x14ac:dyDescent="0.3">
      <c r="A5" s="24" t="s">
        <v>464</v>
      </c>
      <c r="B5" s="30">
        <f>SUMIFS('Metales Pesados 2026'!K$7:K$468,'Metales Pesados 2026'!$E$7:$E$468,Grafico!$A5)</f>
        <v>11</v>
      </c>
      <c r="C5" s="26">
        <f>SUMIFS('Metales Pesados 2026'!L$7:L$468,'Metales Pesados 2026'!$E$7:$E$468,Grafico!$A5)</f>
        <v>219</v>
      </c>
      <c r="D5" s="26">
        <f>SUMIFS('Metales Pesados 2026'!M$7:M$468,'Metales Pesados 2026'!$E$7:$E$468,Grafico!$A5)</f>
        <v>813</v>
      </c>
      <c r="E5" s="26">
        <f>SUMIFS('Metales Pesados 2026'!N$7:N$468,'Metales Pesados 2026'!$E$7:$E$468,Grafico!$A5)</f>
        <v>171</v>
      </c>
      <c r="F5" s="26">
        <f>SUMIFS('Metales Pesados 2026'!O$7:O$468,'Metales Pesados 2026'!$E$7:$E$468,Grafico!$A5)</f>
        <v>0</v>
      </c>
      <c r="G5" s="26">
        <f>SUMIFS('Metales Pesados 2026'!P$7:P$468,'Metales Pesados 2026'!$E$7:$E$468,Grafico!$A5)</f>
        <v>0</v>
      </c>
      <c r="H5" s="26">
        <f>SUMIFS('Metales Pesados 2026'!Q$7:Q$468,'Metales Pesados 2026'!$E$7:$E$468,Grafico!$A5)</f>
        <v>0</v>
      </c>
      <c r="I5" s="26">
        <f>SUMIFS('Metales Pesados 2026'!R$7:R$468,'Metales Pesados 2026'!$E$7:$E$468,Grafico!$A5)</f>
        <v>0</v>
      </c>
      <c r="J5" s="26">
        <f>SUMIFS('Metales Pesados 2026'!S$7:S$468,'Metales Pesados 2026'!$E$7:$E$468,Grafico!$A5)</f>
        <v>0</v>
      </c>
      <c r="K5" s="26">
        <f>SUMIFS('Metales Pesados 2026'!T$7:T$468,'Metales Pesados 2026'!$E$7:$E$468,Grafico!$A5)</f>
        <v>0</v>
      </c>
      <c r="L5" s="26">
        <f>SUMIFS('Metales Pesados 2026'!U$7:U$468,'Metales Pesados 2026'!$E$7:$E$468,Grafico!$A5)</f>
        <v>0</v>
      </c>
      <c r="M5" s="31">
        <f>SUMIFS('Metales Pesados 2026'!V$7:V$468,'Metales Pesados 2026'!$E$7:$E$468,Grafico!$A5)</f>
        <v>0</v>
      </c>
    </row>
    <row r="6" spans="1:13" x14ac:dyDescent="0.3">
      <c r="A6" s="24" t="s">
        <v>536</v>
      </c>
      <c r="B6" s="30">
        <f>SUMIFS('Metales Pesados 2026'!K$7:K$468,'Metales Pesados 2026'!$E$7:$E$468,Grafico!$A6)</f>
        <v>0</v>
      </c>
      <c r="C6" s="26">
        <f>SUMIFS('Metales Pesados 2026'!L$7:L$468,'Metales Pesados 2026'!$E$7:$E$468,Grafico!$A6)</f>
        <v>0</v>
      </c>
      <c r="D6" s="26">
        <f>SUMIFS('Metales Pesados 2026'!M$7:M$468,'Metales Pesados 2026'!$E$7:$E$468,Grafico!$A6)</f>
        <v>0</v>
      </c>
      <c r="E6" s="26">
        <f>SUMIFS('Metales Pesados 2026'!N$7:N$468,'Metales Pesados 2026'!$E$7:$E$468,Grafico!$A6)</f>
        <v>0</v>
      </c>
      <c r="F6" s="26">
        <f>SUMIFS('Metales Pesados 2026'!O$7:O$468,'Metales Pesados 2026'!$E$7:$E$468,Grafico!$A6)</f>
        <v>0</v>
      </c>
      <c r="G6" s="26">
        <f>SUMIFS('Metales Pesados 2026'!P$7:P$468,'Metales Pesados 2026'!$E$7:$E$468,Grafico!$A6)</f>
        <v>0</v>
      </c>
      <c r="H6" s="26">
        <f>SUMIFS('Metales Pesados 2026'!Q$7:Q$468,'Metales Pesados 2026'!$E$7:$E$468,Grafico!$A6)</f>
        <v>0</v>
      </c>
      <c r="I6" s="26">
        <f>SUMIFS('Metales Pesados 2026'!R$7:R$468,'Metales Pesados 2026'!$E$7:$E$468,Grafico!$A6)</f>
        <v>0</v>
      </c>
      <c r="J6" s="26">
        <f>SUMIFS('Metales Pesados 2026'!S$7:S$468,'Metales Pesados 2026'!$E$7:$E$468,Grafico!$A6)</f>
        <v>0</v>
      </c>
      <c r="K6" s="26">
        <f>SUMIFS('Metales Pesados 2026'!T$7:T$468,'Metales Pesados 2026'!$E$7:$E$468,Grafico!$A6)</f>
        <v>0</v>
      </c>
      <c r="L6" s="26">
        <f>SUMIFS('Metales Pesados 2026'!U$7:U$468,'Metales Pesados 2026'!$E$7:$E$468,Grafico!$A6)</f>
        <v>0</v>
      </c>
      <c r="M6" s="31">
        <f>SUMIFS('Metales Pesados 2026'!V$7:V$468,'Metales Pesados 2026'!$E$7:$E$468,Grafico!$A6)</f>
        <v>0</v>
      </c>
    </row>
    <row r="7" spans="1:13" x14ac:dyDescent="0.3">
      <c r="A7" s="24" t="s">
        <v>204</v>
      </c>
      <c r="B7" s="30">
        <f>SUMIFS('Metales Pesados 2026'!K$7:K$468,'Metales Pesados 2026'!$E$7:$E$468,Grafico!$A7)</f>
        <v>0</v>
      </c>
      <c r="C7" s="26">
        <f>SUMIFS('Metales Pesados 2026'!L$7:L$468,'Metales Pesados 2026'!$E$7:$E$468,Grafico!$A7)</f>
        <v>183</v>
      </c>
      <c r="D7" s="26">
        <f>SUMIFS('Metales Pesados 2026'!M$7:M$468,'Metales Pesados 2026'!$E$7:$E$468,Grafico!$A7)</f>
        <v>153</v>
      </c>
      <c r="E7" s="26">
        <f>SUMIFS('Metales Pesados 2026'!N$7:N$468,'Metales Pesados 2026'!$E$7:$E$468,Grafico!$A7)</f>
        <v>0</v>
      </c>
      <c r="F7" s="26">
        <f>SUMIFS('Metales Pesados 2026'!O$7:O$468,'Metales Pesados 2026'!$E$7:$E$468,Grafico!$A7)</f>
        <v>0</v>
      </c>
      <c r="G7" s="26">
        <f>SUMIFS('Metales Pesados 2026'!P$7:P$468,'Metales Pesados 2026'!$E$7:$E$468,Grafico!$A7)</f>
        <v>0</v>
      </c>
      <c r="H7" s="26">
        <f>SUMIFS('Metales Pesados 2026'!Q$7:Q$468,'Metales Pesados 2026'!$E$7:$E$468,Grafico!$A7)</f>
        <v>0</v>
      </c>
      <c r="I7" s="26">
        <f>SUMIFS('Metales Pesados 2026'!R$7:R$468,'Metales Pesados 2026'!$E$7:$E$468,Grafico!$A7)</f>
        <v>0</v>
      </c>
      <c r="J7" s="26">
        <f>SUMIFS('Metales Pesados 2026'!S$7:S$468,'Metales Pesados 2026'!$E$7:$E$468,Grafico!$A7)</f>
        <v>0</v>
      </c>
      <c r="K7" s="26">
        <f>SUMIFS('Metales Pesados 2026'!T$7:T$468,'Metales Pesados 2026'!$E$7:$E$468,Grafico!$A7)</f>
        <v>0</v>
      </c>
      <c r="L7" s="26">
        <f>SUMIFS('Metales Pesados 2026'!U$7:U$468,'Metales Pesados 2026'!$E$7:$E$468,Grafico!$A7)</f>
        <v>0</v>
      </c>
      <c r="M7" s="31">
        <f>SUMIFS('Metales Pesados 2026'!V$7:V$468,'Metales Pesados 2026'!$E$7:$E$468,Grafico!$A7)</f>
        <v>0</v>
      </c>
    </row>
    <row r="8" spans="1:13" x14ac:dyDescent="0.3">
      <c r="A8" s="24" t="s">
        <v>25</v>
      </c>
      <c r="B8" s="30">
        <f>SUMIFS('Metales Pesados 2026'!K$7:K$468,'Metales Pesados 2026'!$E$7:$E$468,Grafico!$A8)</f>
        <v>10</v>
      </c>
      <c r="C8" s="26">
        <f>SUMIFS('Metales Pesados 2026'!L$7:L$468,'Metales Pesados 2026'!$E$7:$E$468,Grafico!$A8)</f>
        <v>9</v>
      </c>
      <c r="D8" s="26">
        <f>SUMIFS('Metales Pesados 2026'!M$7:M$468,'Metales Pesados 2026'!$E$7:$E$468,Grafico!$A8)</f>
        <v>118</v>
      </c>
      <c r="E8" s="26">
        <f>SUMIFS('Metales Pesados 2026'!N$7:N$468,'Metales Pesados 2026'!$E$7:$E$468,Grafico!$A8)</f>
        <v>0</v>
      </c>
      <c r="F8" s="26">
        <f>SUMIFS('Metales Pesados 2026'!O$7:O$468,'Metales Pesados 2026'!$E$7:$E$468,Grafico!$A8)</f>
        <v>0</v>
      </c>
      <c r="G8" s="26">
        <f>SUMIFS('Metales Pesados 2026'!P$7:P$468,'Metales Pesados 2026'!$E$7:$E$468,Grafico!$A8)</f>
        <v>0</v>
      </c>
      <c r="H8" s="26">
        <f>SUMIFS('Metales Pesados 2026'!Q$7:Q$468,'Metales Pesados 2026'!$E$7:$E$468,Grafico!$A8)</f>
        <v>0</v>
      </c>
      <c r="I8" s="26">
        <f>SUMIFS('Metales Pesados 2026'!R$7:R$468,'Metales Pesados 2026'!$E$7:$E$468,Grafico!$A8)</f>
        <v>0</v>
      </c>
      <c r="J8" s="26">
        <f>SUMIFS('Metales Pesados 2026'!S$7:S$468,'Metales Pesados 2026'!$E$7:$E$468,Grafico!$A8)</f>
        <v>0</v>
      </c>
      <c r="K8" s="26">
        <f>SUMIFS('Metales Pesados 2026'!T$7:T$468,'Metales Pesados 2026'!$E$7:$E$468,Grafico!$A8)</f>
        <v>0</v>
      </c>
      <c r="L8" s="26">
        <f>SUMIFS('Metales Pesados 2026'!U$7:U$468,'Metales Pesados 2026'!$E$7:$E$468,Grafico!$A8)</f>
        <v>0</v>
      </c>
      <c r="M8" s="31">
        <f>SUMIFS('Metales Pesados 2026'!V$7:V$468,'Metales Pesados 2026'!$E$7:$E$468,Grafico!$A8)</f>
        <v>0</v>
      </c>
    </row>
    <row r="9" spans="1:13" x14ac:dyDescent="0.3">
      <c r="A9" s="24" t="s">
        <v>19</v>
      </c>
      <c r="B9" s="30">
        <f>SUMIFS('Metales Pesados 2026'!K$7:K$468,'Metales Pesados 2026'!$E$7:$E$468,Grafico!$A9)</f>
        <v>118</v>
      </c>
      <c r="C9" s="26">
        <f>SUMIFS('Metales Pesados 2026'!L$7:L$468,'Metales Pesados 2026'!$E$7:$E$468,Grafico!$A9)</f>
        <v>87</v>
      </c>
      <c r="D9" s="26">
        <f>SUMIFS('Metales Pesados 2026'!M$7:M$468,'Metales Pesados 2026'!$E$7:$E$468,Grafico!$A9)</f>
        <v>639</v>
      </c>
      <c r="E9" s="26">
        <f>SUMIFS('Metales Pesados 2026'!N$7:N$468,'Metales Pesados 2026'!$E$7:$E$468,Grafico!$A9)</f>
        <v>160</v>
      </c>
      <c r="F9" s="26">
        <f>SUMIFS('Metales Pesados 2026'!O$7:O$468,'Metales Pesados 2026'!$E$7:$E$468,Grafico!$A9)</f>
        <v>0</v>
      </c>
      <c r="G9" s="26">
        <f>SUMIFS('Metales Pesados 2026'!P$7:P$468,'Metales Pesados 2026'!$E$7:$E$468,Grafico!$A9)</f>
        <v>0</v>
      </c>
      <c r="H9" s="26">
        <f>SUMIFS('Metales Pesados 2026'!Q$7:Q$468,'Metales Pesados 2026'!$E$7:$E$468,Grafico!$A9)</f>
        <v>0</v>
      </c>
      <c r="I9" s="26">
        <f>SUMIFS('Metales Pesados 2026'!R$7:R$468,'Metales Pesados 2026'!$E$7:$E$468,Grafico!$A9)</f>
        <v>0</v>
      </c>
      <c r="J9" s="26">
        <f>SUMIFS('Metales Pesados 2026'!S$7:S$468,'Metales Pesados 2026'!$E$7:$E$468,Grafico!$A9)</f>
        <v>0</v>
      </c>
      <c r="K9" s="26">
        <f>SUMIFS('Metales Pesados 2026'!T$7:T$468,'Metales Pesados 2026'!$E$7:$E$468,Grafico!$A9)</f>
        <v>0</v>
      </c>
      <c r="L9" s="26">
        <f>SUMIFS('Metales Pesados 2026'!U$7:U$468,'Metales Pesados 2026'!$E$7:$E$468,Grafico!$A9)</f>
        <v>0</v>
      </c>
      <c r="M9" s="31">
        <f>SUMIFS('Metales Pesados 2026'!V$7:V$468,'Metales Pesados 2026'!$E$7:$E$468,Grafico!$A9)</f>
        <v>0</v>
      </c>
    </row>
    <row r="10" spans="1:13" x14ac:dyDescent="0.3">
      <c r="A10" s="24" t="s">
        <v>538</v>
      </c>
      <c r="B10" s="30">
        <f>SUMIFS('Metales Pesados 2026'!K$7:K$468,'Metales Pesados 2026'!$E$7:$E$468,Grafico!$A10)</f>
        <v>0</v>
      </c>
      <c r="C10" s="26">
        <f>SUMIFS('Metales Pesados 2026'!L$7:L$468,'Metales Pesados 2026'!$E$7:$E$468,Grafico!$A10)</f>
        <v>0</v>
      </c>
      <c r="D10" s="26">
        <f>SUMIFS('Metales Pesados 2026'!M$7:M$468,'Metales Pesados 2026'!$E$7:$E$468,Grafico!$A10)</f>
        <v>0</v>
      </c>
      <c r="E10" s="26">
        <f>SUMIFS('Metales Pesados 2026'!N$7:N$468,'Metales Pesados 2026'!$E$7:$E$468,Grafico!$A10)</f>
        <v>0</v>
      </c>
      <c r="F10" s="26">
        <f>SUMIFS('Metales Pesados 2026'!O$7:O$468,'Metales Pesados 2026'!$E$7:$E$468,Grafico!$A10)</f>
        <v>0</v>
      </c>
      <c r="G10" s="26">
        <f>SUMIFS('Metales Pesados 2026'!P$7:P$468,'Metales Pesados 2026'!$E$7:$E$468,Grafico!$A10)</f>
        <v>0</v>
      </c>
      <c r="H10" s="26">
        <f>SUMIFS('Metales Pesados 2026'!Q$7:Q$468,'Metales Pesados 2026'!$E$7:$E$468,Grafico!$A10)</f>
        <v>0</v>
      </c>
      <c r="I10" s="26">
        <f>SUMIFS('Metales Pesados 2026'!R$7:R$468,'Metales Pesados 2026'!$E$7:$E$468,Grafico!$A10)</f>
        <v>0</v>
      </c>
      <c r="J10" s="26">
        <f>SUMIFS('Metales Pesados 2026'!S$7:S$468,'Metales Pesados 2026'!$E$7:$E$468,Grafico!$A10)</f>
        <v>0</v>
      </c>
      <c r="K10" s="26">
        <f>SUMIFS('Metales Pesados 2026'!T$7:T$468,'Metales Pesados 2026'!$E$7:$E$468,Grafico!$A10)</f>
        <v>0</v>
      </c>
      <c r="L10" s="26">
        <f>SUMIFS('Metales Pesados 2026'!U$7:U$468,'Metales Pesados 2026'!$E$7:$E$468,Grafico!$A10)</f>
        <v>0</v>
      </c>
      <c r="M10" s="31">
        <f>SUMIFS('Metales Pesados 2026'!V$7:V$468,'Metales Pesados 2026'!$E$7:$E$468,Grafico!$A10)</f>
        <v>0</v>
      </c>
    </row>
    <row r="11" spans="1:13" x14ac:dyDescent="0.3">
      <c r="A11" s="24" t="s">
        <v>8</v>
      </c>
      <c r="B11" s="30">
        <f>SUMIFS('Metales Pesados 2026'!K$7:K$468,'Metales Pesados 2026'!$E$7:$E$468,Grafico!$A11)</f>
        <v>0</v>
      </c>
      <c r="C11" s="26">
        <f>SUMIFS('Metales Pesados 2026'!L$7:L$468,'Metales Pesados 2026'!$E$7:$E$468,Grafico!$A11)</f>
        <v>0</v>
      </c>
      <c r="D11" s="26">
        <f>SUMIFS('Metales Pesados 2026'!M$7:M$468,'Metales Pesados 2026'!$E$7:$E$468,Grafico!$A11)</f>
        <v>0</v>
      </c>
      <c r="E11" s="26">
        <f>SUMIFS('Metales Pesados 2026'!N$7:N$468,'Metales Pesados 2026'!$E$7:$E$468,Grafico!$A11)</f>
        <v>0</v>
      </c>
      <c r="F11" s="26">
        <f>SUMIFS('Metales Pesados 2026'!O$7:O$468,'Metales Pesados 2026'!$E$7:$E$468,Grafico!$A11)</f>
        <v>0</v>
      </c>
      <c r="G11" s="26">
        <f>SUMIFS('Metales Pesados 2026'!P$7:P$468,'Metales Pesados 2026'!$E$7:$E$468,Grafico!$A11)</f>
        <v>0</v>
      </c>
      <c r="H11" s="26">
        <f>SUMIFS('Metales Pesados 2026'!Q$7:Q$468,'Metales Pesados 2026'!$E$7:$E$468,Grafico!$A11)</f>
        <v>0</v>
      </c>
      <c r="I11" s="26">
        <f>SUMIFS('Metales Pesados 2026'!R$7:R$468,'Metales Pesados 2026'!$E$7:$E$468,Grafico!$A11)</f>
        <v>0</v>
      </c>
      <c r="J11" s="26">
        <f>SUMIFS('Metales Pesados 2026'!S$7:S$468,'Metales Pesados 2026'!$E$7:$E$468,Grafico!$A11)</f>
        <v>0</v>
      </c>
      <c r="K11" s="26">
        <f>SUMIFS('Metales Pesados 2026'!T$7:T$468,'Metales Pesados 2026'!$E$7:$E$468,Grafico!$A11)</f>
        <v>0</v>
      </c>
      <c r="L11" s="26">
        <f>SUMIFS('Metales Pesados 2026'!U$7:U$468,'Metales Pesados 2026'!$E$7:$E$468,Grafico!$A11)</f>
        <v>0</v>
      </c>
      <c r="M11" s="31">
        <f>SUMIFS('Metales Pesados 2026'!V$7:V$468,'Metales Pesados 2026'!$E$7:$E$468,Grafico!$A11)</f>
        <v>0</v>
      </c>
    </row>
    <row r="12" spans="1:13" x14ac:dyDescent="0.3">
      <c r="A12" s="24" t="s">
        <v>537</v>
      </c>
      <c r="B12" s="30">
        <f>SUMIFS('Metales Pesados 2026'!K$7:K$468,'Metales Pesados 2026'!$E$7:$E$468,Grafico!$A12)</f>
        <v>0</v>
      </c>
      <c r="C12" s="26">
        <f>SUMIFS('Metales Pesados 2026'!L$7:L$468,'Metales Pesados 2026'!$E$7:$E$468,Grafico!$A12)</f>
        <v>0</v>
      </c>
      <c r="D12" s="26">
        <f>SUMIFS('Metales Pesados 2026'!M$7:M$468,'Metales Pesados 2026'!$E$7:$E$468,Grafico!$A12)</f>
        <v>0</v>
      </c>
      <c r="E12" s="26">
        <f>SUMIFS('Metales Pesados 2026'!N$7:N$468,'Metales Pesados 2026'!$E$7:$E$468,Grafico!$A12)</f>
        <v>0</v>
      </c>
      <c r="F12" s="26">
        <f>SUMIFS('Metales Pesados 2026'!O$7:O$468,'Metales Pesados 2026'!$E$7:$E$468,Grafico!$A12)</f>
        <v>0</v>
      </c>
      <c r="G12" s="26">
        <f>SUMIFS('Metales Pesados 2026'!P$7:P$468,'Metales Pesados 2026'!$E$7:$E$468,Grafico!$A12)</f>
        <v>0</v>
      </c>
      <c r="H12" s="26">
        <f>SUMIFS('Metales Pesados 2026'!Q$7:Q$468,'Metales Pesados 2026'!$E$7:$E$468,Grafico!$A12)</f>
        <v>0</v>
      </c>
      <c r="I12" s="26">
        <f>SUMIFS('Metales Pesados 2026'!R$7:R$468,'Metales Pesados 2026'!$E$7:$E$468,Grafico!$A12)</f>
        <v>0</v>
      </c>
      <c r="J12" s="26">
        <f>SUMIFS('Metales Pesados 2026'!S$7:S$468,'Metales Pesados 2026'!$E$7:$E$468,Grafico!$A12)</f>
        <v>0</v>
      </c>
      <c r="K12" s="26">
        <f>SUMIFS('Metales Pesados 2026'!T$7:T$468,'Metales Pesados 2026'!$E$7:$E$468,Grafico!$A12)</f>
        <v>0</v>
      </c>
      <c r="L12" s="26">
        <f>SUMIFS('Metales Pesados 2026'!U$7:U$468,'Metales Pesados 2026'!$E$7:$E$468,Grafico!$A12)</f>
        <v>0</v>
      </c>
      <c r="M12" s="31">
        <f>SUMIFS('Metales Pesados 2026'!V$7:V$468,'Metales Pesados 2026'!$E$7:$E$468,Grafico!$A12)</f>
        <v>0</v>
      </c>
    </row>
    <row r="13" spans="1:13" x14ac:dyDescent="0.3">
      <c r="A13" s="24" t="s">
        <v>173</v>
      </c>
      <c r="B13" s="30">
        <f>SUMIFS('Metales Pesados 2026'!K$7:K$468,'Metales Pesados 2026'!$E$7:$E$468,Grafico!$A13)</f>
        <v>0</v>
      </c>
      <c r="C13" s="26">
        <f>SUMIFS('Metales Pesados 2026'!L$7:L$468,'Metales Pesados 2026'!$E$7:$E$468,Grafico!$A13)</f>
        <v>0</v>
      </c>
      <c r="D13" s="26">
        <f>SUMIFS('Metales Pesados 2026'!M$7:M$468,'Metales Pesados 2026'!$E$7:$E$468,Grafico!$A13)</f>
        <v>464</v>
      </c>
      <c r="E13" s="26">
        <f>SUMIFS('Metales Pesados 2026'!N$7:N$468,'Metales Pesados 2026'!$E$7:$E$468,Grafico!$A13)</f>
        <v>222</v>
      </c>
      <c r="F13" s="26">
        <f>SUMIFS('Metales Pesados 2026'!O$7:O$468,'Metales Pesados 2026'!$E$7:$E$468,Grafico!$A13)</f>
        <v>0</v>
      </c>
      <c r="G13" s="26">
        <f>SUMIFS('Metales Pesados 2026'!P$7:P$468,'Metales Pesados 2026'!$E$7:$E$468,Grafico!$A13)</f>
        <v>0</v>
      </c>
      <c r="H13" s="26">
        <f>SUMIFS('Metales Pesados 2026'!Q$7:Q$468,'Metales Pesados 2026'!$E$7:$E$468,Grafico!$A13)</f>
        <v>0</v>
      </c>
      <c r="I13" s="26">
        <f>SUMIFS('Metales Pesados 2026'!R$7:R$468,'Metales Pesados 2026'!$E$7:$E$468,Grafico!$A13)</f>
        <v>0</v>
      </c>
      <c r="J13" s="26">
        <f>SUMIFS('Metales Pesados 2026'!S$7:S$468,'Metales Pesados 2026'!$E$7:$E$468,Grafico!$A13)</f>
        <v>0</v>
      </c>
      <c r="K13" s="26">
        <f>SUMIFS('Metales Pesados 2026'!T$7:T$468,'Metales Pesados 2026'!$E$7:$E$468,Grafico!$A13)</f>
        <v>0</v>
      </c>
      <c r="L13" s="26">
        <f>SUMIFS('Metales Pesados 2026'!U$7:U$468,'Metales Pesados 2026'!$E$7:$E$468,Grafico!$A13)</f>
        <v>0</v>
      </c>
      <c r="M13" s="31">
        <f>SUMIFS('Metales Pesados 2026'!V$7:V$468,'Metales Pesados 2026'!$E$7:$E$468,Grafico!$A13)</f>
        <v>0</v>
      </c>
    </row>
    <row r="14" spans="1:13" x14ac:dyDescent="0.3">
      <c r="A14" s="24" t="s">
        <v>168</v>
      </c>
      <c r="B14" s="30">
        <f>SUMIFS('Metales Pesados 2026'!K$7:K$468,'Metales Pesados 2026'!$E$7:$E$468,Grafico!$A14)</f>
        <v>648</v>
      </c>
      <c r="C14" s="26">
        <f>SUMIFS('Metales Pesados 2026'!L$7:L$468,'Metales Pesados 2026'!$E$7:$E$468,Grafico!$A14)</f>
        <v>246</v>
      </c>
      <c r="D14" s="26">
        <f>SUMIFS('Metales Pesados 2026'!M$7:M$468,'Metales Pesados 2026'!$E$7:$E$468,Grafico!$A14)</f>
        <v>202</v>
      </c>
      <c r="E14" s="26">
        <f>SUMIFS('Metales Pesados 2026'!N$7:N$468,'Metales Pesados 2026'!$E$7:$E$468,Grafico!$A14)</f>
        <v>6</v>
      </c>
      <c r="F14" s="26">
        <f>SUMIFS('Metales Pesados 2026'!O$7:O$468,'Metales Pesados 2026'!$E$7:$E$468,Grafico!$A14)</f>
        <v>0</v>
      </c>
      <c r="G14" s="26">
        <f>SUMIFS('Metales Pesados 2026'!P$7:P$468,'Metales Pesados 2026'!$E$7:$E$468,Grafico!$A14)</f>
        <v>0</v>
      </c>
      <c r="H14" s="26">
        <f>SUMIFS('Metales Pesados 2026'!Q$7:Q$468,'Metales Pesados 2026'!$E$7:$E$468,Grafico!$A14)</f>
        <v>0</v>
      </c>
      <c r="I14" s="26">
        <f>SUMIFS('Metales Pesados 2026'!R$7:R$468,'Metales Pesados 2026'!$E$7:$E$468,Grafico!$A14)</f>
        <v>0</v>
      </c>
      <c r="J14" s="26">
        <f>SUMIFS('Metales Pesados 2026'!S$7:S$468,'Metales Pesados 2026'!$E$7:$E$468,Grafico!$A14)</f>
        <v>0</v>
      </c>
      <c r="K14" s="26">
        <f>SUMIFS('Metales Pesados 2026'!T$7:T$468,'Metales Pesados 2026'!$E$7:$E$468,Grafico!$A14)</f>
        <v>0</v>
      </c>
      <c r="L14" s="26">
        <f>SUMIFS('Metales Pesados 2026'!U$7:U$468,'Metales Pesados 2026'!$E$7:$E$468,Grafico!$A14)</f>
        <v>0</v>
      </c>
      <c r="M14" s="31">
        <f>SUMIFS('Metales Pesados 2026'!V$7:V$468,'Metales Pesados 2026'!$E$7:$E$468,Grafico!$A14)</f>
        <v>0</v>
      </c>
    </row>
    <row r="15" spans="1:13" ht="15" thickBot="1" x14ac:dyDescent="0.35">
      <c r="A15" s="25" t="s">
        <v>22</v>
      </c>
      <c r="B15" s="32">
        <f>SUMIFS('Metales Pesados 2026'!K$7:K$468,'Metales Pesados 2026'!$E$7:$E$468,Grafico!$A15)</f>
        <v>0</v>
      </c>
      <c r="C15" s="33">
        <f>SUMIFS('Metales Pesados 2026'!L$7:L$468,'Metales Pesados 2026'!$E$7:$E$468,Grafico!$A15)</f>
        <v>0</v>
      </c>
      <c r="D15" s="33">
        <f>SUMIFS('Metales Pesados 2026'!M$7:M$468,'Metales Pesados 2026'!$E$7:$E$468,Grafico!$A15)</f>
        <v>70</v>
      </c>
      <c r="E15" s="33">
        <f>SUMIFS('Metales Pesados 2026'!N$7:N$468,'Metales Pesados 2026'!$E$7:$E$468,Grafico!$A15)</f>
        <v>0</v>
      </c>
      <c r="F15" s="33">
        <f>SUMIFS('Metales Pesados 2026'!O$7:O$468,'Metales Pesados 2026'!$E$7:$E$468,Grafico!$A15)</f>
        <v>0</v>
      </c>
      <c r="G15" s="33">
        <f>SUMIFS('Metales Pesados 2026'!P$7:P$468,'Metales Pesados 2026'!$E$7:$E$468,Grafico!$A15)</f>
        <v>0</v>
      </c>
      <c r="H15" s="33">
        <f>SUMIFS('Metales Pesados 2026'!Q$7:Q$468,'Metales Pesados 2026'!$E$7:$E$468,Grafico!$A15)</f>
        <v>0</v>
      </c>
      <c r="I15" s="33">
        <f>SUMIFS('Metales Pesados 2026'!R$7:R$468,'Metales Pesados 2026'!$E$7:$E$468,Grafico!$A15)</f>
        <v>0</v>
      </c>
      <c r="J15" s="33">
        <f>SUMIFS('Metales Pesados 2026'!S$7:S$468,'Metales Pesados 2026'!$E$7:$E$468,Grafico!$A15)</f>
        <v>0</v>
      </c>
      <c r="K15" s="33">
        <f>SUMIFS('Metales Pesados 2026'!T$7:T$468,'Metales Pesados 2026'!$E$7:$E$468,Grafico!$A15)</f>
        <v>0</v>
      </c>
      <c r="L15" s="33">
        <f>SUMIFS('Metales Pesados 2026'!U$7:U$468,'Metales Pesados 2026'!$E$7:$E$468,Grafico!$A15)</f>
        <v>0</v>
      </c>
      <c r="M15" s="34">
        <f>SUMIFS('Metales Pesados 2026'!V$7:V$468,'Metales Pesados 2026'!$E$7:$E$468,Grafico!$A15)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Metales Pesados 2026</vt:lpstr>
      <vt:lpstr>Resumen</vt:lpstr>
      <vt:lpstr>Trimestral</vt:lpstr>
      <vt:lpstr>Reporte de Avance</vt:lpstr>
      <vt:lpstr>Reporte UE 400</vt:lpstr>
      <vt:lpstr>Meta_2026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José Pinedo</cp:lastModifiedBy>
  <dcterms:created xsi:type="dcterms:W3CDTF">2023-01-11T13:58:55Z</dcterms:created>
  <dcterms:modified xsi:type="dcterms:W3CDTF">2026-04-14T14:55:46Z</dcterms:modified>
</cp:coreProperties>
</file>